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965" tabRatio="601" firstSheet="9" activeTab="11"/>
  </bookViews>
  <sheets>
    <sheet name="mérl." sheetId="1" r:id="rId1"/>
    <sheet name="m.mérl." sheetId="2" r:id="rId2"/>
    <sheet name="f.mérl." sheetId="3" r:id="rId3"/>
    <sheet name="3émérl" sheetId="4" r:id="rId4"/>
    <sheet name="i.kiad." sheetId="5" r:id="rId5"/>
    <sheet name="i.bev." sheetId="6" r:id="rId6"/>
    <sheet name="b-k jc." sheetId="7" r:id="rId7"/>
    <sheet name="b-k ir." sheetId="8" r:id="rId8"/>
    <sheet name="ph.kiad." sheetId="9" r:id="rId9"/>
    <sheet name="CÖK" sheetId="10" r:id="rId10"/>
    <sheet name="felh.k." sheetId="11" r:id="rId11"/>
    <sheet name="létsz" sheetId="12" r:id="rId12"/>
    <sheet name="Áll. hj." sheetId="13" r:id="rId13"/>
    <sheet name="R.köt." sheetId="14" r:id="rId14"/>
    <sheet name="H.köt." sheetId="15" r:id="rId15"/>
    <sheet name="eifelh" sheetId="16" r:id="rId16"/>
    <sheet name="PHARE" sheetId="17" r:id="rId17"/>
    <sheet name="Címrend" sheetId="18" r:id="rId18"/>
  </sheets>
  <definedNames/>
  <calcPr fullCalcOnLoad="1"/>
</workbook>
</file>

<file path=xl/sharedStrings.xml><?xml version="1.0" encoding="utf-8"?>
<sst xmlns="http://schemas.openxmlformats.org/spreadsheetml/2006/main" count="1029" uniqueCount="721">
  <si>
    <t>2. sz. melléklet</t>
  </si>
  <si>
    <t>E Ft-ban</t>
  </si>
  <si>
    <t>Intézmény</t>
  </si>
  <si>
    <t>Járulék</t>
  </si>
  <si>
    <t>Mük. kiad. össz.</t>
  </si>
  <si>
    <t>Felhalm. kiad.</t>
  </si>
  <si>
    <t>Kiad. összesen</t>
  </si>
  <si>
    <t>Egy. Óvoda</t>
  </si>
  <si>
    <t>P.S.Ált.Isk.</t>
  </si>
  <si>
    <t>Zeneisk.</t>
  </si>
  <si>
    <t>T.M.Gimnázium</t>
  </si>
  <si>
    <t>Könyvtár, Műv.h.</t>
  </si>
  <si>
    <t>Városigazag.</t>
  </si>
  <si>
    <t>Városig.összen</t>
  </si>
  <si>
    <t>B.D.Szakképz.</t>
  </si>
  <si>
    <t>B.K.Szakkórház</t>
  </si>
  <si>
    <t>Ö.N.Id.Otthona</t>
  </si>
  <si>
    <t>Pol. Hiv.</t>
  </si>
  <si>
    <t>Összesen:</t>
  </si>
  <si>
    <t>Általános tartalék</t>
  </si>
  <si>
    <t>Kiadások összesen:</t>
  </si>
  <si>
    <t>3. sz. melléklet</t>
  </si>
  <si>
    <t>e Ft-ban</t>
  </si>
  <si>
    <t>Áll.hj.tám.</t>
  </si>
  <si>
    <t>4. sz. melléklet</t>
  </si>
  <si>
    <t>Megnevezés</t>
  </si>
  <si>
    <t>Kiadás összesen:</t>
  </si>
  <si>
    <t>Szem juttat</t>
  </si>
  <si>
    <t>Járulékköltség</t>
  </si>
  <si>
    <t>Dologi és egy. kiad.</t>
  </si>
  <si>
    <t>Társad. és szoc. pol. juttatások</t>
  </si>
  <si>
    <t xml:space="preserve">f./ Rendkiv. gyermekvéd. támogatás </t>
  </si>
  <si>
    <t xml:space="preserve">g./ Felnőttek átmeneti segélyezése </t>
  </si>
  <si>
    <t>h./ Közgyógyellátás</t>
  </si>
  <si>
    <t>j,/ Lakásfenntartási támogatás</t>
  </si>
  <si>
    <t xml:space="preserve">k./ Temetési segélyezés </t>
  </si>
  <si>
    <t>Felhalmozási célú hitelek törlesztése</t>
  </si>
  <si>
    <t>Felhalmozási célú hitelek kamata</t>
  </si>
  <si>
    <t>Kiadások mindösszesen:</t>
  </si>
  <si>
    <t>1. sz. melléklet</t>
  </si>
  <si>
    <t>Bevételek</t>
  </si>
  <si>
    <t>Kiadások</t>
  </si>
  <si>
    <t>Helyi adók</t>
  </si>
  <si>
    <t>Gépjárműadó</t>
  </si>
  <si>
    <t>Pénzmaradvány</t>
  </si>
  <si>
    <t>Bevételek összesen</t>
  </si>
  <si>
    <t>Személyi juttatások</t>
  </si>
  <si>
    <t>Járulékköltségek</t>
  </si>
  <si>
    <t>1/a. sz. melléklet</t>
  </si>
  <si>
    <t>1/b. sz. melléklet</t>
  </si>
  <si>
    <t>1/c. sz. melléklet</t>
  </si>
  <si>
    <t>bevételeinek és kiadásainak mérlege</t>
  </si>
  <si>
    <t>Tartalék</t>
  </si>
  <si>
    <t>Bevételek összesen:</t>
  </si>
  <si>
    <t>5. sz. melléklet</t>
  </si>
  <si>
    <t>Működési kiadásokból</t>
  </si>
  <si>
    <t>működési és felhalmozási jelleg szerint</t>
  </si>
  <si>
    <t>6. sz. melléklet</t>
  </si>
  <si>
    <t>Intézmény megnevezése</t>
  </si>
  <si>
    <t>1.) Batthyány Kázmér Szakkórház</t>
  </si>
  <si>
    <t>3/a.) Vársoigazgatóság</t>
  </si>
  <si>
    <t>3/b.) Általános Iskola Kisbér</t>
  </si>
  <si>
    <t>3/d.) Egyesített Óvoda</t>
  </si>
  <si>
    <t>3/e.) Zeneiskola</t>
  </si>
  <si>
    <t>3/f.) Városi Könyvtár és Közműv. Int.</t>
  </si>
  <si>
    <t>3/g.) Táncsics M. Gimnázium és KSZI</t>
  </si>
  <si>
    <t>4.) Bánki Donát Szakképző Iskola</t>
  </si>
  <si>
    <t>Intézmények összesen:</t>
  </si>
  <si>
    <t>5.) Polgármesteri Hivatal</t>
  </si>
  <si>
    <t>Önkormányzat összesen:</t>
  </si>
  <si>
    <t>SZJA kiegészítés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</si>
  <si>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</si>
  <si>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</si>
  <si>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</si>
  <si>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</si>
  <si>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</si>
  <si>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</si>
  <si>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</si>
  <si>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</si>
  <si>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</si>
  <si>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</si>
  <si>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XII.</t>
  </si>
  <si>
    <t>XI.</t>
  </si>
  <si>
    <t>Int. működési bevét.</t>
  </si>
  <si>
    <t>Állami hozzájár. és tám.</t>
  </si>
  <si>
    <t>Áteng. és megoszt. bevét</t>
  </si>
  <si>
    <t>Ingatlanértékesítés</t>
  </si>
  <si>
    <t>Felhalm. célra átv. peszk.</t>
  </si>
  <si>
    <t>Felhalm. hitelfelvét.</t>
  </si>
  <si>
    <t>Dologi és egyéb folyó k.</t>
  </si>
  <si>
    <t>Beruházások, felújítások</t>
  </si>
  <si>
    <t>Különbözet:</t>
  </si>
  <si>
    <t>Műk. célú hiteltörl.</t>
  </si>
  <si>
    <t xml:space="preserve">l./ Mozgáskol. tám. </t>
  </si>
  <si>
    <t xml:space="preserve">Műk. célú hiteltörl. </t>
  </si>
  <si>
    <t>Szem. juttat.</t>
  </si>
  <si>
    <t>Int. műk.bev.</t>
  </si>
  <si>
    <t>Nyugdíjas foglalkoztatott</t>
  </si>
  <si>
    <t>Betöltetlen álláhely /t.m./</t>
  </si>
  <si>
    <t>Nyugdíjas álláshely</t>
  </si>
  <si>
    <t>Részmunkaid. foglalkoztatott</t>
  </si>
  <si>
    <t>Részfogl. álláshely</t>
  </si>
  <si>
    <t>Főfogl. álláshely</t>
  </si>
  <si>
    <t>Teljes midő. foglalkoztatott</t>
  </si>
  <si>
    <t>Cigány Kisebbs. Önk.</t>
  </si>
  <si>
    <t>Cigány K. Önk.</t>
  </si>
  <si>
    <t xml:space="preserve">a./ Munkanélk. jöv. p. tám. </t>
  </si>
  <si>
    <t xml:space="preserve">b./ Aktívk. Rensz. Szoc. segélyez. </t>
  </si>
  <si>
    <t xml:space="preserve">c./ Ápolásidíj </t>
  </si>
  <si>
    <t xml:space="preserve">e./ Időskorúak járadéka </t>
  </si>
  <si>
    <t>Beruházások</t>
  </si>
  <si>
    <t>Polgármesteri Hivatal</t>
  </si>
  <si>
    <t>Művelődési központ építés</t>
  </si>
  <si>
    <t>Beruházások összesen:</t>
  </si>
  <si>
    <t xml:space="preserve">Felújítások </t>
  </si>
  <si>
    <t>Felújítások összesen:</t>
  </si>
  <si>
    <t>Felhalmozási célú hiteltörlesztés</t>
  </si>
  <si>
    <t>Lakásépítési hiteltörlesztés (szoc. bérlak.)</t>
  </si>
  <si>
    <t xml:space="preserve">Energia rac. hiteltörlesztés </t>
  </si>
  <si>
    <t>Hosszú lej. felj. hiteltörl. (2002. évi beruh.)</t>
  </si>
  <si>
    <t>PHARE hiteltörlesztés</t>
  </si>
  <si>
    <t>Hiteltörlesztés összesen:</t>
  </si>
  <si>
    <t>Felhalmozási kiadások összesen:</t>
  </si>
  <si>
    <t xml:space="preserve">* Ebből több álláshelyre jutó feladatot vállalkozó orvosok alkalmazásával lát el az intézmény </t>
  </si>
  <si>
    <t>8. sz. melléklet</t>
  </si>
  <si>
    <t>SZJA bevét., gépj., tf.</t>
  </si>
  <si>
    <t>m./ Köztemetés</t>
  </si>
  <si>
    <t xml:space="preserve">d./ Rendszeres gyermekvédelmi támogatás </t>
  </si>
  <si>
    <t>Lakásfelújítás /szoc. bérlak./</t>
  </si>
  <si>
    <t>Fejlesztési hitel (2003. évi)</t>
  </si>
  <si>
    <t>Halmozott kiadások összesen:</t>
  </si>
  <si>
    <r>
      <t>Halmozódás kiküszöbölése érdekében</t>
    </r>
    <r>
      <rPr>
        <b/>
        <sz val="8"/>
        <rFont val="Arial CE"/>
        <family val="0"/>
      </rPr>
      <t xml:space="preserve"> levonandó intézményfinanszírozás</t>
    </r>
  </si>
  <si>
    <t>Halomzódás nélküli kiadás</t>
  </si>
  <si>
    <t>Intézményfinanszírozás</t>
  </si>
  <si>
    <t>Int. bevét. össz.:</t>
  </si>
  <si>
    <t>Bevét. össz.</t>
  </si>
  <si>
    <t>Halmozott bevét. összesen:</t>
  </si>
  <si>
    <t>Halomzódás nélküli bevételek összesen</t>
  </si>
  <si>
    <t>Költségvetési tartalék</t>
  </si>
  <si>
    <t>H. adók, pótl.</t>
  </si>
  <si>
    <t>Kórház építés</t>
  </si>
  <si>
    <t>Lovarda beruházás I. komp. eszköz besz.</t>
  </si>
  <si>
    <t>Lovarda beruházás I. komp. tervezés</t>
  </si>
  <si>
    <t>Lovarda beruházás I. komp. építési beruh. és egyéb k.</t>
  </si>
  <si>
    <t>Lovarda beruházás II. komp. építési beruh. és egyéb k.</t>
  </si>
  <si>
    <t>Fejlesztési hitel (Hánta csatorna)</t>
  </si>
  <si>
    <t>Pénzbeni és természetbeni szociális ellátások részletezése</t>
  </si>
  <si>
    <t>Kisbér Város Önkormányzata összesített (nettósított)</t>
  </si>
  <si>
    <t>ezer Ft-ban</t>
  </si>
  <si>
    <t>I. Bevételek</t>
  </si>
  <si>
    <t>Pénzforgalmi bevételek összesen:</t>
  </si>
  <si>
    <t>Költségvetési bevételek:</t>
  </si>
  <si>
    <t>II. Kiadások</t>
  </si>
  <si>
    <t>Pénzforgalmi kiadások összesen:</t>
  </si>
  <si>
    <t>Költségvetési kiadások:</t>
  </si>
  <si>
    <t>Előirányzat</t>
  </si>
  <si>
    <t>e Ft</t>
  </si>
  <si>
    <t>Összesen</t>
  </si>
  <si>
    <t>Alaptev. körében végzett szolg.</t>
  </si>
  <si>
    <t>Bérletidíjak</t>
  </si>
  <si>
    <t>Működési bevételek</t>
  </si>
  <si>
    <t>Iparűzési adó</t>
  </si>
  <si>
    <t>Építményadó</t>
  </si>
  <si>
    <t>Váll. komm. adója</t>
  </si>
  <si>
    <t>Magánszem. komm. adója</t>
  </si>
  <si>
    <t>Bírságok, pótlékok</t>
  </si>
  <si>
    <t>Átengedett SZJA</t>
  </si>
  <si>
    <t>Norm. módon eloszt. SZJA</t>
  </si>
  <si>
    <t>Termőföld bérbead. SZJA</t>
  </si>
  <si>
    <t>Átengedett központi adók, bevételek</t>
  </si>
  <si>
    <t>Áll. lak. számához kapcs norm. áll. hj.</t>
  </si>
  <si>
    <t xml:space="preserve">Feladatmutatóhoz kapcs. norm. áll. hj. </t>
  </si>
  <si>
    <t>Normatív áll. hozzájárulások</t>
  </si>
  <si>
    <t>Támogatás helyi önk. bérkiadásaihoz</t>
  </si>
  <si>
    <t>Központositott előirányzatok</t>
  </si>
  <si>
    <t>Normativ kötött felh. tám. (okt. fea)</t>
  </si>
  <si>
    <t>Norm. kötött felh. tám. (közcélú fogl.)</t>
  </si>
  <si>
    <t>Norm. kötött felh. tám. (szoc. ellát).</t>
  </si>
  <si>
    <t>Normativ kötött felh. tám.</t>
  </si>
  <si>
    <t>Munkaerőpiaci alap közh. folg.</t>
  </si>
  <si>
    <t>Mozgáskorl. közl. tám.</t>
  </si>
  <si>
    <t xml:space="preserve">Kisbér Város Önkományzata </t>
  </si>
  <si>
    <t>Kamatbevételek</t>
  </si>
  <si>
    <t>Polg.Hiv.</t>
  </si>
  <si>
    <t>Önállóan g. int.</t>
  </si>
  <si>
    <t>Bánki D.Sz.I.</t>
  </si>
  <si>
    <t xml:space="preserve">B.K. Szakkórh. </t>
  </si>
  <si>
    <t>Ő.N.Id. Otth.</t>
  </si>
  <si>
    <t>VIG</t>
  </si>
  <si>
    <t>Könyvt.</t>
  </si>
  <si>
    <t>T.M.Gimn.</t>
  </si>
  <si>
    <t>Zenei.</t>
  </si>
  <si>
    <t>P.S.Ált. I.</t>
  </si>
  <si>
    <t>Óvoda</t>
  </si>
  <si>
    <t>Részben önállóan g. int.</t>
  </si>
  <si>
    <t>Kisebbségi önkorm. tám.</t>
  </si>
  <si>
    <t>Felhalmozási célú pénzeszk. átvétel</t>
  </si>
  <si>
    <t>Szoc. továbbképz.</t>
  </si>
  <si>
    <t>9. sz. melléklet</t>
  </si>
  <si>
    <t>12. sz. melléklet</t>
  </si>
  <si>
    <t>ÁFA</t>
  </si>
  <si>
    <t>Egyéb műk. bevét.</t>
  </si>
  <si>
    <t xml:space="preserve">Műk. célú peszk. átvét ÁH. kívülről </t>
  </si>
  <si>
    <t>Idegenforgalmi adó</t>
  </si>
  <si>
    <t>Műk. célú peszk. átvétel Eü. alapoktól</t>
  </si>
  <si>
    <t>Műk. célú peszk. átvét ÁH. belülről (okt.)</t>
  </si>
  <si>
    <t>Műk. célú peszk. átvétel ÁH belülről (eü.)</t>
  </si>
  <si>
    <t>Műk. célú peszk. átvétel ÁH belülről (pü-i t., egyéb)</t>
  </si>
  <si>
    <t>Műk. célú peszk.átad.(sport sz.)</t>
  </si>
  <si>
    <t>Ellátottak p. juttat.</t>
  </si>
  <si>
    <t>Felhalm célú peszk.átad. (KVI lovadra)</t>
  </si>
  <si>
    <t>Er. ei.</t>
  </si>
  <si>
    <t>Közműv. és könyvt. érd. n. hj.</t>
  </si>
  <si>
    <t>Lak. közműfejl. hj.</t>
  </si>
  <si>
    <t>Helyi szerv. int. tám. (létsz. leép.)</t>
  </si>
  <si>
    <t>Cigány Kisebbségi Önkormányzat</t>
  </si>
  <si>
    <t>Városigazgatóság</t>
  </si>
  <si>
    <t>Bánki D. Szakképző Iskola</t>
  </si>
  <si>
    <t>Batthyány K. Szakkórház</t>
  </si>
  <si>
    <t>Őszi Napfény Idősek Otthona</t>
  </si>
  <si>
    <t>ECDL, nyelvvizsga</t>
  </si>
  <si>
    <t>Érettségi, szakmai vizsg.</t>
  </si>
  <si>
    <t>Könyvvizsgálat</t>
  </si>
  <si>
    <t xml:space="preserve">2006. évi eredeti ei. </t>
  </si>
  <si>
    <t xml:space="preserve">2006. évi mód. ei. </t>
  </si>
  <si>
    <t xml:space="preserve">Hatósági és egyéb műk bevét. </t>
  </si>
  <si>
    <t>Munkáltót terhelő járulékok</t>
  </si>
  <si>
    <t>Pótlékok</t>
  </si>
  <si>
    <t>Dologi és egyéb folyó kiadások</t>
  </si>
  <si>
    <t>Egyéb sajátos működési bevételek</t>
  </si>
  <si>
    <t>Átengedett központi adók</t>
  </si>
  <si>
    <t>Támogatás értékű működési kiadások</t>
  </si>
  <si>
    <t>Előző évi kiegészítések</t>
  </si>
  <si>
    <t xml:space="preserve">Államháztartáson kívüli műk. célú p. átad. </t>
  </si>
  <si>
    <t>Támogatás értékű műk. c. p. átvétel</t>
  </si>
  <si>
    <t>Műk célú pénzeszköz átvét államh. kívülről</t>
  </si>
  <si>
    <t>Kamatkiadások</t>
  </si>
  <si>
    <t>Tárgyi eszk.értékesítése</t>
  </si>
  <si>
    <t>Felújítások</t>
  </si>
  <si>
    <t>Támogatás értékű felh. c. p. átvétel</t>
  </si>
  <si>
    <t>Felh. célú pénzeszköz átvét államh. kívülről</t>
  </si>
  <si>
    <t>Támogatás értékű felhalmozási kiadások</t>
  </si>
  <si>
    <t>Sajátos felhalmozási és t. jell. bevételek</t>
  </si>
  <si>
    <t xml:space="preserve">Államháztartáson kívüli felh. célú p. átad. </t>
  </si>
  <si>
    <t>Kölcsönök visszatérülése</t>
  </si>
  <si>
    <t>Kölcsönök nyujtása</t>
  </si>
  <si>
    <t>Előző évi pénzmaradvány ig. vétele</t>
  </si>
  <si>
    <t>Költségvetési támogatások</t>
  </si>
  <si>
    <t>Működési hiteltörlesztés</t>
  </si>
  <si>
    <t>Felhalmozási hiteltörlesztés</t>
  </si>
  <si>
    <t>Kiadások összesen</t>
  </si>
  <si>
    <t>Forráshiány</t>
  </si>
  <si>
    <t>Felhalmozási célú hitelfelvétel</t>
  </si>
  <si>
    <t>Működési célú hetelfelvétel</t>
  </si>
  <si>
    <t>Helyi adók (k. a.)</t>
  </si>
  <si>
    <t>Átengedett központi adók (lj.t.)</t>
  </si>
  <si>
    <t>2007.évi ei.</t>
  </si>
  <si>
    <t>2008.évi ei.</t>
  </si>
  <si>
    <t>Intézm. műk. bevét.</t>
  </si>
  <si>
    <t>Önkorm. saj. műk. bevét., helyi adók</t>
  </si>
  <si>
    <t>Önkorm. kv. tám. és SZJA bev.</t>
  </si>
  <si>
    <t>Műk. célú peszk. átvét.</t>
  </si>
  <si>
    <t>Tám. ért. műk. bev.</t>
  </si>
  <si>
    <t xml:space="preserve">Műk. c. kölcs. megt. </t>
  </si>
  <si>
    <t>Műk. célú hitel</t>
  </si>
  <si>
    <t>Műk. bevét. össz.:</t>
  </si>
  <si>
    <t>Személyi juttat.</t>
  </si>
  <si>
    <t>Járulékok</t>
  </si>
  <si>
    <t>Dologi és egyéb. kiad.</t>
  </si>
  <si>
    <t>Műk. c. peszk. átad. áh. kív.</t>
  </si>
  <si>
    <t>Tám. ért. műk. kiad.</t>
  </si>
  <si>
    <t>Műk. kölcsön nyújtása</t>
  </si>
  <si>
    <t>Műk. c. hiteltörl.</t>
  </si>
  <si>
    <t>Műk. c. hitel kamata</t>
  </si>
  <si>
    <t>Műk. kiad. össz.:</t>
  </si>
  <si>
    <t>Felh. és tőkejell. bev.</t>
  </si>
  <si>
    <t xml:space="preserve">Sajátos felhalm és tőkejell bevét. </t>
  </si>
  <si>
    <t xml:space="preserve">Támogatás ért felh. bevét. </t>
  </si>
  <si>
    <t>Felh. c. átv. peszk.</t>
  </si>
  <si>
    <t>Felh. c. hitelfelvétel</t>
  </si>
  <si>
    <t xml:space="preserve">Felh. bevét. össz.: </t>
  </si>
  <si>
    <t>Támogatás ért. felhalm. kiad.</t>
  </si>
  <si>
    <t>Felhalm. célú pénzeszk. átadás áh. kív.</t>
  </si>
  <si>
    <t>Felh. célú hiteltörl.</t>
  </si>
  <si>
    <t>Felh. célú hitel kamata</t>
  </si>
  <si>
    <t>Felh. kiad. össz.:</t>
  </si>
  <si>
    <t xml:space="preserve">2006. er. ei. </t>
  </si>
  <si>
    <t>2006. m. ei.</t>
  </si>
  <si>
    <t>Hatósági jogk. k. műk. bev.</t>
  </si>
  <si>
    <t>Egyéb sajátos bevételek</t>
  </si>
  <si>
    <t>ÁFA bevételek</t>
  </si>
  <si>
    <t>Kamat bevételek</t>
  </si>
  <si>
    <t>Támogatás ért. műk. bevételek</t>
  </si>
  <si>
    <t>ÁH. kívülről átvett műk. pénzeszk.</t>
  </si>
  <si>
    <t>Önkorm. saj műk. bevét.</t>
  </si>
  <si>
    <t>Tárgyi eszk. ért.</t>
  </si>
  <si>
    <t>Pü-i befekt. bevételei</t>
  </si>
  <si>
    <t>Támogatás ért. felh. bevételek</t>
  </si>
  <si>
    <t>ÁH. kívülről átvett felh. pénzeszk.</t>
  </si>
  <si>
    <t>Önkorm. sajátos felhalm. bevét.</t>
  </si>
  <si>
    <t>Normatív állami hozzájárulás</t>
  </si>
  <si>
    <t>Központosított előirányzatok</t>
  </si>
  <si>
    <t>Normatív kötött felh. ei.</t>
  </si>
  <si>
    <t>Fejlesztési és vis maior támogatások</t>
  </si>
  <si>
    <t>Egyéb központi tám.</t>
  </si>
  <si>
    <t>Előző évi kieg. és visszatér.</t>
  </si>
  <si>
    <t>Rövid lejáratú hitelek</t>
  </si>
  <si>
    <t>Hosszú lejáratú hitelek</t>
  </si>
  <si>
    <t>Értékpapírok bevételei</t>
  </si>
  <si>
    <t>Kiegyenlítő, függő, átfutó bevételek</t>
  </si>
  <si>
    <t>Támogatás éretékű működési kiadások</t>
  </si>
  <si>
    <t>Támogatás éretékű felhalmozási kiadások</t>
  </si>
  <si>
    <t>Működési célú pénzeszk. átad. államh. kív.</t>
  </si>
  <si>
    <t>Felhalmozási célú pénzeszk. átadás államh. kív.</t>
  </si>
  <si>
    <t>Társadalmi és szoc. pol. juttat.</t>
  </si>
  <si>
    <t>Rövid lejáratú hitelek törl.</t>
  </si>
  <si>
    <t>Hosszú lejáratú hitelek törl.</t>
  </si>
  <si>
    <t>Értékpapírok kiadásai</t>
  </si>
  <si>
    <t>Kiegyenlítő, függő és átfutó kiadások</t>
  </si>
  <si>
    <t>Cím</t>
  </si>
  <si>
    <t>Műk. célú peszk. átadás, tám. ért műk. kiad.</t>
  </si>
  <si>
    <t>Felh. célú peszk. átadás, tám. ért. felhalm. kiad.</t>
  </si>
  <si>
    <t>ezen belül: társad.szocp.j.</t>
  </si>
  <si>
    <t>ezen belül: ellátottak p.j.</t>
  </si>
  <si>
    <t xml:space="preserve">                     hiteltörlesztés</t>
  </si>
  <si>
    <t xml:space="preserve">                     int.finanszírozás</t>
  </si>
  <si>
    <t xml:space="preserve">Dologi kiad. </t>
  </si>
  <si>
    <t>Műk. hiteltörl. és tartalék</t>
  </si>
  <si>
    <t>Felhlm. hiteltörl.</t>
  </si>
  <si>
    <t>M. cél. átv. áh. kív., tám. ért. műk. bev., el. kieg.</t>
  </si>
  <si>
    <t xml:space="preserve">F. cél. árv. áh. kív., tám. ért. felh. bev. </t>
  </si>
  <si>
    <t xml:space="preserve">Ing. ért., oszt., saj. felh. bev. </t>
  </si>
  <si>
    <t xml:space="preserve">Pénzm., kölcs. törl. </t>
  </si>
  <si>
    <t>Felhalmozási c. hitelfelvétel</t>
  </si>
  <si>
    <t>Működési c. hitelfelvétel</t>
  </si>
  <si>
    <t xml:space="preserve">Ellátottak pénzb. juttat. </t>
  </si>
  <si>
    <t xml:space="preserve">2006. évi int. fin. ei. </t>
  </si>
  <si>
    <t>2005. évi bev. előir.</t>
  </si>
  <si>
    <t>2005. évi int. fin. ei.</t>
  </si>
  <si>
    <r>
      <t xml:space="preserve">Halmozodás kiküszöbölése érdekében </t>
    </r>
    <r>
      <rPr>
        <b/>
        <sz val="5"/>
        <rFont val="Arial CE"/>
        <family val="0"/>
      </rPr>
      <t>levonandó intézményfinanszírozás</t>
    </r>
  </si>
  <si>
    <t>Műk. célú peszk. átad. államh. kív.</t>
  </si>
  <si>
    <t xml:space="preserve">Beruházás </t>
  </si>
  <si>
    <t>Felújítás</t>
  </si>
  <si>
    <t>Felhalm. c. peszk. átad. államh. kív.</t>
  </si>
  <si>
    <t>Támogatás értékű felhalm. kiadás</t>
  </si>
  <si>
    <t>Polgármesteri Hivatal, Képv. tet. műk. kiad</t>
  </si>
  <si>
    <t>Műk. célú hitelek kamat</t>
  </si>
  <si>
    <t>Támogatás értékű műk. kiadás</t>
  </si>
  <si>
    <t>2006. évi mód. ei.</t>
  </si>
  <si>
    <t>Épületfelújítás (PH)</t>
  </si>
  <si>
    <t>Épületfelújítás (Iskola, Óvoda)</t>
  </si>
  <si>
    <t>Útfelújítások</t>
  </si>
  <si>
    <t>Parkoló építés</t>
  </si>
  <si>
    <t>Hallásvizsgáló (védőnői sz.)</t>
  </si>
  <si>
    <t>Számítógép</t>
  </si>
  <si>
    <t>Felham. célú peszk. átadás államh. kív.</t>
  </si>
  <si>
    <t>Felhalmozási hitel (Műv. Ház építés)</t>
  </si>
  <si>
    <t>Felhamozási hitel (2006.évi felv.)</t>
  </si>
  <si>
    <t>Véncser ivóvíz</t>
  </si>
  <si>
    <r>
      <t xml:space="preserve">Dologi és egyéb folyó kiadások kiadások </t>
    </r>
    <r>
      <rPr>
        <sz val="7"/>
        <rFont val="Arial CE"/>
        <family val="0"/>
      </rPr>
      <t>(kamat nélk.)</t>
    </r>
  </si>
  <si>
    <t>Címzett támogatás</t>
  </si>
  <si>
    <t>Városigazgatóság és a kapcsolódó részben önállóan g. int.</t>
  </si>
  <si>
    <t>Hatósági jokg. kapcs. műk. bev.</t>
  </si>
  <si>
    <t>Intézményi ellátási díjak</t>
  </si>
  <si>
    <t>Alaklamzottak térítése</t>
  </si>
  <si>
    <t>Építési, körny.v. bírság</t>
  </si>
  <si>
    <t>Lakbér</t>
  </si>
  <si>
    <t>Önkorm. egyéb saj műk bevét.</t>
  </si>
  <si>
    <t>Címzett támogatás (Kórház ép.)</t>
  </si>
  <si>
    <t>Műk. célú pénzeszk. átvétel áh. kív.</t>
  </si>
  <si>
    <t>Felhalm. célú peszk.átvétel Református Egyh.</t>
  </si>
  <si>
    <t>Felhalm. célú pénzeszk. átvétel lakosság</t>
  </si>
  <si>
    <t>Műk. célú peszk.átad. KTKT szoc. fea.</t>
  </si>
  <si>
    <t>Támogatás értékű műk. kiadások</t>
  </si>
  <si>
    <t>Műk. c. peszk. átad. (Vízikozmű T.)</t>
  </si>
  <si>
    <t>Műk. célú peszk.átad. (társad. szerv.)</t>
  </si>
  <si>
    <t>Műk. célú pénzeszk. átadás (egyéb szerv.)</t>
  </si>
  <si>
    <t>Műk. célú pénzeszk átadás államh. kív.</t>
  </si>
  <si>
    <t>Támogatás ért. felhalm kiadások</t>
  </si>
  <si>
    <t>Pénzügyi befektetések bevételei</t>
  </si>
  <si>
    <r>
      <t xml:space="preserve">Dologi és egyéb folyó kiadások </t>
    </r>
    <r>
      <rPr>
        <sz val="8"/>
        <rFont val="Arial CE"/>
        <family val="0"/>
      </rPr>
      <t>(kamat nélk.)</t>
    </r>
  </si>
  <si>
    <t>Társd. és szoc. pol. kiad.,ellátottak p.j.</t>
  </si>
  <si>
    <t xml:space="preserve">                                                             álláshelyinek számát 2006. március 1.-től további 1 álláshellyel csökkenti.</t>
  </si>
  <si>
    <r>
      <t xml:space="preserve">Működési célú hetelfelvétel </t>
    </r>
    <r>
      <rPr>
        <b/>
        <i/>
        <sz val="7"/>
        <rFont val="Arial CE"/>
        <family val="0"/>
      </rPr>
      <t>(műk. forráshiány</t>
    </r>
    <r>
      <rPr>
        <b/>
        <i/>
        <sz val="8"/>
        <rFont val="Arial CE"/>
        <family val="0"/>
      </rPr>
      <t>)</t>
    </r>
  </si>
  <si>
    <t>II.1.</t>
  </si>
  <si>
    <t>II.2.</t>
  </si>
  <si>
    <t>II.3.</t>
  </si>
  <si>
    <t>II.4.</t>
  </si>
  <si>
    <t>I.1.</t>
  </si>
  <si>
    <t>I.2.1.</t>
  </si>
  <si>
    <t>II.1.1.</t>
  </si>
  <si>
    <t>II.1.2.</t>
  </si>
  <si>
    <t>II.1.3.</t>
  </si>
  <si>
    <t>II.1.4.</t>
  </si>
  <si>
    <t>II.1.5.</t>
  </si>
  <si>
    <t>II.1.6.</t>
  </si>
  <si>
    <t>Nyitó pénzkészlet</t>
  </si>
  <si>
    <t>Támogatás ért. műk. bevét.</t>
  </si>
  <si>
    <t>Támogatás ért. felh. bevét.</t>
  </si>
  <si>
    <t>Műk. célú pénzeszk. átvétel</t>
  </si>
  <si>
    <t>Önkorm. saj. műk. bevét.</t>
  </si>
  <si>
    <t>Felhalm. célú hiteltörl.</t>
  </si>
  <si>
    <t>Műk. célú pénzeszk. átad.</t>
  </si>
  <si>
    <t>Támogat. ért. felhalm. kiad.</t>
  </si>
  <si>
    <t xml:space="preserve">                     p.átad., tartalék</t>
  </si>
  <si>
    <t>T.M. Gimnázium eszk. besz.</t>
  </si>
  <si>
    <t>Eszk. besz., ép. beruh.</t>
  </si>
  <si>
    <t>14. sz. melléklet</t>
  </si>
  <si>
    <t>Száma</t>
  </si>
  <si>
    <t>Alszám</t>
  </si>
  <si>
    <t>Gazd. jogk.</t>
  </si>
  <si>
    <t>Cím neve</t>
  </si>
  <si>
    <t>1.</t>
  </si>
  <si>
    <t>Önálló</t>
  </si>
  <si>
    <t>Önkormányzati igazgatási tevékenység</t>
  </si>
  <si>
    <t>2.</t>
  </si>
  <si>
    <t>Önkormányzati költségvetésben szereplő nem intéményi szakfeladatok</t>
  </si>
  <si>
    <t>Szakfea</t>
  </si>
  <si>
    <t xml:space="preserve">Cigány Kisebbségi Önkorm. fea. </t>
  </si>
  <si>
    <t>2..</t>
  </si>
  <si>
    <t>Utak, hidak építése</t>
  </si>
  <si>
    <t>3.</t>
  </si>
  <si>
    <t>Magasépítés</t>
  </si>
  <si>
    <t>4.</t>
  </si>
  <si>
    <t>Utak, hidak üzemeltetése</t>
  </si>
  <si>
    <t>5.</t>
  </si>
  <si>
    <t>Saját vagy bérelt ingatlan hasznosítása</t>
  </si>
  <si>
    <t>6.</t>
  </si>
  <si>
    <t>Önkormányzatok elszámolásai</t>
  </si>
  <si>
    <t>7.</t>
  </si>
  <si>
    <t>Háziorvosi szolgálat</t>
  </si>
  <si>
    <t>8.</t>
  </si>
  <si>
    <t>Családsegítés</t>
  </si>
  <si>
    <t>9.</t>
  </si>
  <si>
    <t>Gyermek és ifjúságvédelem</t>
  </si>
  <si>
    <t>10.</t>
  </si>
  <si>
    <t>Rendszeres szociális pénzbeni ellátás</t>
  </si>
  <si>
    <t>11.</t>
  </si>
  <si>
    <t>Munkanélküli ellátások</t>
  </si>
  <si>
    <t>12.</t>
  </si>
  <si>
    <t>Eseti pénzbeni szociális ellátások</t>
  </si>
  <si>
    <t>13.</t>
  </si>
  <si>
    <t>Eseti pénzbeni gyermekvédelmi ellátások</t>
  </si>
  <si>
    <t>14.</t>
  </si>
  <si>
    <t>Településtisztasági szolg.</t>
  </si>
  <si>
    <t>15.</t>
  </si>
  <si>
    <t>Önkorm. fea. nem t. elszám.</t>
  </si>
  <si>
    <t>16.</t>
  </si>
  <si>
    <t>Finanszírozási műveletek elszámolása</t>
  </si>
  <si>
    <t xml:space="preserve">1. </t>
  </si>
  <si>
    <t>R.önálló</t>
  </si>
  <si>
    <t>Egyesített Óvoda</t>
  </si>
  <si>
    <t>P.S. Általános Iskola</t>
  </si>
  <si>
    <t xml:space="preserve">3. </t>
  </si>
  <si>
    <t>Zene és Műv. Iskola</t>
  </si>
  <si>
    <t>T. M. Gímnázium és KSZKI</t>
  </si>
  <si>
    <t>Könyvtár és Műv. Ház</t>
  </si>
  <si>
    <t xml:space="preserve">6. </t>
  </si>
  <si>
    <t>Szakfea.</t>
  </si>
  <si>
    <t>Városigazgatóság nem intézményi szakfea.</t>
  </si>
  <si>
    <t>B. D. Szakképzőiskola</t>
  </si>
  <si>
    <t>B.K. Szakkórház</t>
  </si>
  <si>
    <t>13. sz. melléklet</t>
  </si>
  <si>
    <t>PHARE támogatással megvalósuló beruházásai</t>
  </si>
  <si>
    <t>összeg</t>
  </si>
  <si>
    <t>PFARE támogatás HU 2003/004-347.05.05 KD/01-1. komponesnhez</t>
  </si>
  <si>
    <t>PFARE támogatás HU 2003/004-347.05.05 KD/01-2. komponesnhez</t>
  </si>
  <si>
    <t xml:space="preserve">Támogatás összesen: </t>
  </si>
  <si>
    <t xml:space="preserve">Saját forrás: </t>
  </si>
  <si>
    <t>Források összesen:</t>
  </si>
  <si>
    <t>A HU 2003/004-347.05.05 KD/01-1. komponens keretében megvalósuló feladatok</t>
  </si>
  <si>
    <t xml:space="preserve">    -Eszközbeszerzés</t>
  </si>
  <si>
    <t xml:space="preserve">    -Tervezési feladatok</t>
  </si>
  <si>
    <t xml:space="preserve">    -Építési feladatok (Ménes köz)</t>
  </si>
  <si>
    <t xml:space="preserve">    -Egyéb kapcsolódó feladatok (szakértői sg., könyvvizsgálat…)</t>
  </si>
  <si>
    <t>1. komponens összesen:</t>
  </si>
  <si>
    <t>A HU 2003/004-347.05.05 KD/01-2. komponens keretében megvalósuló feladatok</t>
  </si>
  <si>
    <t xml:space="preserve">    -Építési feladatok (Zrinyi u., Desseő Gy. u., híd) </t>
  </si>
  <si>
    <t>2. komponens összesen:</t>
  </si>
  <si>
    <t xml:space="preserve">Költség összesen: </t>
  </si>
  <si>
    <t>11/b. sz. melléklet</t>
  </si>
  <si>
    <t>Önkormányzat hosszú lejáratú kötelezettségei</t>
  </si>
  <si>
    <t>Keletkezés ideje</t>
  </si>
  <si>
    <t xml:space="preserve">Tartozás a keletk. idején </t>
  </si>
  <si>
    <t>Törlesztés ütemezése</t>
  </si>
  <si>
    <t>Következő évek</t>
  </si>
  <si>
    <t>PHARE hitel (kamatmentes kölcs.)</t>
  </si>
  <si>
    <t>1997.</t>
  </si>
  <si>
    <t>Bérlakásépítési hitel (Raiffeisen Bank Rt.)</t>
  </si>
  <si>
    <t>2002.</t>
  </si>
  <si>
    <t>Beruházási célhitel (Raiffeisen Bank Rt.)</t>
  </si>
  <si>
    <t>2003.</t>
  </si>
  <si>
    <t>Beruházási célhitel (Raiffeisen Bank Rt.) Műv. H. építés (Teljes hitellehívás 2005-ben)</t>
  </si>
  <si>
    <t>2004.</t>
  </si>
  <si>
    <t>Behuh. hitel ivóvíz Véncser d.</t>
  </si>
  <si>
    <t>2006.</t>
  </si>
  <si>
    <t>11/a. sz. melléklet</t>
  </si>
  <si>
    <t xml:space="preserve">Kisbér Város Önkormányzata rövid lejáratú kötelezettségei </t>
  </si>
  <si>
    <t>10. sz. melléklet</t>
  </si>
  <si>
    <t>Normatív állami hozzájárulások és normatív részesedésű átendegett SZJA bevételek jogcímei</t>
  </si>
  <si>
    <t>Összeg</t>
  </si>
  <si>
    <t xml:space="preserve">Körzeti igazg. fea. </t>
  </si>
  <si>
    <t xml:space="preserve">c.) Okmányirodák műk. tám. </t>
  </si>
  <si>
    <t xml:space="preserve">Pénzbeni és természetbeni szoc. és gyermekjóléti fea. </t>
  </si>
  <si>
    <t xml:space="preserve">Lakáshoz jutás és lakásfenntart.fea. </t>
  </si>
  <si>
    <t xml:space="preserve">Bentlak. és átmeneti elh. nyujtó ellát.                                   </t>
  </si>
  <si>
    <t xml:space="preserve">Iskolai oktatás </t>
  </si>
  <si>
    <t>17.</t>
  </si>
  <si>
    <t>18.</t>
  </si>
  <si>
    <t>Alapfokú művészetoktatás</t>
  </si>
  <si>
    <t>20.</t>
  </si>
  <si>
    <t>21.</t>
  </si>
  <si>
    <t xml:space="preserve">Bejáró tanulók </t>
  </si>
  <si>
    <t>22.</t>
  </si>
  <si>
    <t>Szervezett intézményi étkeztetés</t>
  </si>
  <si>
    <t>23.</t>
  </si>
  <si>
    <t>Jogcím összesen:</t>
  </si>
  <si>
    <t>Normatív kötött felhasználású előirányzatok</t>
  </si>
  <si>
    <t>Önkorm által szevezett közcélú fogl.</t>
  </si>
  <si>
    <t>Szociális ellát. kapcs. norm. kötött előirányzatok</t>
  </si>
  <si>
    <t>Átengedett SZJA bevétel</t>
  </si>
  <si>
    <t>Központosított előirányzat (Kisebbségi önk. t.)</t>
  </si>
  <si>
    <t>Támogatások, hozzájárulások, SZJA bevétlek összesen:</t>
  </si>
  <si>
    <t>7. sz. melléklet</t>
  </si>
  <si>
    <t>Járulékköltésgek</t>
  </si>
  <si>
    <t>Dologi kiadások</t>
  </si>
  <si>
    <t>Pénzeszköz átadások</t>
  </si>
  <si>
    <t>Felhalmozási kiadások</t>
  </si>
  <si>
    <t>Intézményi műk. bevét.</t>
  </si>
  <si>
    <t>Átvett pénzeszközök</t>
  </si>
  <si>
    <t>Költségvetési hozzájárulás</t>
  </si>
  <si>
    <t>Felhalmozási bevételek</t>
  </si>
  <si>
    <t>Kisbér Város  Önkormányzata 2007. évi címrendje</t>
  </si>
  <si>
    <t>Önkormányzati képviselő választás</t>
  </si>
  <si>
    <t>Országgyűlési képviselő választás</t>
  </si>
  <si>
    <t>Kisbér Város Önkormányzata 2007.évi</t>
  </si>
  <si>
    <r>
      <t xml:space="preserve">   ebből: finanszírozási különbözet miatti árfolyamveszteség (</t>
    </r>
    <r>
      <rPr>
        <sz val="8"/>
        <rFont val="Arial CE"/>
        <family val="0"/>
      </rPr>
      <t>2006. évről áthuzódó kötelezettség)</t>
    </r>
    <r>
      <rPr>
        <sz val="10"/>
        <rFont val="Arial CE"/>
        <family val="0"/>
      </rPr>
      <t xml:space="preserve"> </t>
    </r>
  </si>
  <si>
    <t xml:space="preserve">Kisbér Város Önkormányzata 2007. évi előirányzatfelhasználási és likviditási ütemterve </t>
  </si>
  <si>
    <t>2007. január 1.-én</t>
  </si>
  <si>
    <t>Tartozás összege 2007. jan. 1.-én</t>
  </si>
  <si>
    <t xml:space="preserve">2007. év </t>
  </si>
  <si>
    <t xml:space="preserve">2008. év  </t>
  </si>
  <si>
    <t xml:space="preserve">2009. év </t>
  </si>
  <si>
    <t xml:space="preserve">A táblázatban szereplő hosszú lejáratú kötelezettségek 2007. évi törlesztőrésze a 9/a. számú melléklet szerinit rövid lejáratú kötelezettségek összeét növeli. </t>
  </si>
  <si>
    <t xml:space="preserve">Beruházási célhitel (Raiffeisen Bank Rt.) Fejl.fea. </t>
  </si>
  <si>
    <t>Támogatás megelőlegezési fejlesztési hitel (Raiffeisen Bank Rt.T</t>
  </si>
  <si>
    <t xml:space="preserve">Törlesztés 2007. évben </t>
  </si>
  <si>
    <t>A táblázatban jelzett rövid lejáratú kötelezettségek összegét növeli a 11/b. számú mellékletben szereplő hosszú lejáratú kötelezettségek 2007. évi esedékes törlesztőrésze, melynek összege 48683 e Ft.</t>
  </si>
  <si>
    <t xml:space="preserve">Raiffeisen Bank Rt. PHARE beruh. kapcs.tám. megelőlegezés </t>
  </si>
  <si>
    <t xml:space="preserve">Batthyány Kázmér Szakkórház </t>
  </si>
  <si>
    <t>Bánki Donát Szakképző Iskola</t>
  </si>
  <si>
    <t xml:space="preserve">Kisbér Város Önkormányzata és intézményei által fogalakoztatottak létszámának alakulása 2007. évben </t>
  </si>
  <si>
    <t>2.) Őszi Napfény Idősek Otthona (CSÁO)</t>
  </si>
  <si>
    <t>*11</t>
  </si>
  <si>
    <t xml:space="preserve">Kisbér Város Képviselő-testülete:-Városi Könyvtár és Közműv. Int. álláshelyeinek számát 2007. április 1.-től   </t>
  </si>
  <si>
    <t xml:space="preserve">                                                  1 álláhellyel csökkenti. </t>
  </si>
  <si>
    <t xml:space="preserve">Kisbér Város Önkormányzata 2007. évi állami hozzájárulásainak és SZJA bevételeinek jogcímenkénti alakulása </t>
  </si>
  <si>
    <t xml:space="preserve">Települési ig. és komm. fea. </t>
  </si>
  <si>
    <t xml:space="preserve">Hozzájár. tömegközl. fea. </t>
  </si>
  <si>
    <t xml:space="preserve">b.) Gyám- és építésügyi ig. fea. </t>
  </si>
  <si>
    <t xml:space="preserve">a.) Körzetközpontonként </t>
  </si>
  <si>
    <t xml:space="preserve">d.) Építéshat. Fea. </t>
  </si>
  <si>
    <t xml:space="preserve">Lakott külter. kapcs. fea. </t>
  </si>
  <si>
    <t xml:space="preserve">Szociális étkeztetés </t>
  </si>
  <si>
    <t>CsÁO szülők</t>
  </si>
  <si>
    <t>Óvodai nevelés 8 hó</t>
  </si>
  <si>
    <t>9. évf. spec. 8 hó</t>
  </si>
  <si>
    <t>Óvodai nevelés 1. évf. 4 hó</t>
  </si>
  <si>
    <t>Óvodai nevelés 2-3. évf. 4 hó</t>
  </si>
  <si>
    <t>Ált. isk. 1.  évf. 4 hó</t>
  </si>
  <si>
    <t>Ált. isk. 2-3.  évf. 4 hó</t>
  </si>
  <si>
    <t>Ált. isk. 4. évf. 4 hó</t>
  </si>
  <si>
    <t>Ált. isk. 5. évf. 4 hó</t>
  </si>
  <si>
    <t>Ált. isk. 6. évf. 4 hó</t>
  </si>
  <si>
    <t>Ált. isk. 7-8. évf. 4 hó</t>
  </si>
  <si>
    <t>Középisk. 9. évf. 4 hó</t>
  </si>
  <si>
    <t>Szakisk. 9. évf. 4 hó</t>
  </si>
  <si>
    <t>Szakisk. 10. évf. 4 hó</t>
  </si>
  <si>
    <t>Középisk. 10. évf. 4 hó</t>
  </si>
  <si>
    <t>Középisk. 11-13.. évf. 4 hó</t>
  </si>
  <si>
    <t>Szakisk. 9. felz. évf. 4 hó</t>
  </si>
  <si>
    <t>Szakisk. 11. évf. 4 hó</t>
  </si>
  <si>
    <t>Szakisk. 12. évf. 4 hó</t>
  </si>
  <si>
    <t>Iskolai gyak. 9-10-évf. 8 hó</t>
  </si>
  <si>
    <t>Szakm. gy. képzés első évf. 8 hó</t>
  </si>
  <si>
    <t>Szakm. gy. képzés egy és második évf. 8 hó</t>
  </si>
  <si>
    <t>Iskolai gyak. 9-10-évf. 4 hó</t>
  </si>
  <si>
    <t>Szakm. gy. képzés egy és második évf. 4 hó</t>
  </si>
  <si>
    <t>Szakm. gy. képzés első évf. 4 hó</t>
  </si>
  <si>
    <t>Szakm. gy. képzés tan. szerz. 4 hó</t>
  </si>
  <si>
    <t>Szakm. gy. képzés tan. szerz. 8 hó</t>
  </si>
  <si>
    <t>Műv. okt. zeneműv.ág 8 hó</t>
  </si>
  <si>
    <t>Műv. okt. zeneműv.ág 4 hó</t>
  </si>
  <si>
    <t>Műv. okt. képző és iparműv. ág 6 hó</t>
  </si>
  <si>
    <t>Spec. Okt.1-4 évf. 8 hó</t>
  </si>
  <si>
    <t>Spec. Okt. 5-8 évf. 8 hó</t>
  </si>
  <si>
    <t>Spec. Okt. 1-4 évf.4 hó</t>
  </si>
  <si>
    <t>Spec. Okt. 5-8 évf 8 hó</t>
  </si>
  <si>
    <t>Spec. Okt. 5.8 évf. 4 hó</t>
  </si>
  <si>
    <t xml:space="preserve">Szem. fejlesztő, felz. képzés </t>
  </si>
  <si>
    <t>Nyelvi előkészítő képzés 8 hó</t>
  </si>
  <si>
    <t>Nyelvi előkészítő képzés 4 hó</t>
  </si>
  <si>
    <t>Ped. szakm. szolg.</t>
  </si>
  <si>
    <t>Napközis foglalkozás</t>
  </si>
  <si>
    <t xml:space="preserve">Demens ellátás </t>
  </si>
  <si>
    <t xml:space="preserve">Átlagos ellátás </t>
  </si>
  <si>
    <t xml:space="preserve">Emelt sz. ellátás </t>
  </si>
  <si>
    <t>Iskolai oktatás 1-4.évf. 8 hó</t>
  </si>
  <si>
    <t xml:space="preserve">Iskolai oktatás 5-8.évf.8 hó </t>
  </si>
  <si>
    <t xml:space="preserve">Iskolai oktatás 9-13.évf.8 hó </t>
  </si>
  <si>
    <t>Iskolai szakképzés szakmai elmélet 8 hó</t>
  </si>
  <si>
    <t>Középfokú 8 hó</t>
  </si>
  <si>
    <t>Szakképző évf. 8 hó</t>
  </si>
  <si>
    <t>Középfokú 4 hó</t>
  </si>
  <si>
    <t>Szakképző évf. 4 hó</t>
  </si>
  <si>
    <t>Óvodában 8 hó</t>
  </si>
  <si>
    <t xml:space="preserve">Iskolában 1-4 évf. 8 hó </t>
  </si>
  <si>
    <t xml:space="preserve">Iskolában 5-8 évf. 8 hó </t>
  </si>
  <si>
    <t>Társulás Iskola 5-8 évf. 8 hó</t>
  </si>
  <si>
    <t>Társulás Iskola 5-8 évf. 4 hó</t>
  </si>
  <si>
    <t>Óvoda 50 % kedv.</t>
  </si>
  <si>
    <t>3 v. több gyermek 50 % kedv.</t>
  </si>
  <si>
    <t>Rendsz. gy. k. 50 % kedv.</t>
  </si>
  <si>
    <t>Óvoda 100 % kedv.</t>
  </si>
  <si>
    <t xml:space="preserve">1-4 évf. 100 % kedv. </t>
  </si>
  <si>
    <t>Tankönyellátás támogatása általános</t>
  </si>
  <si>
    <t>Ingyenes tartósan beteg gy.</t>
  </si>
  <si>
    <t>Ingyenes sajátos nev. ig.</t>
  </si>
  <si>
    <t>Nagyk.</t>
  </si>
  <si>
    <t>Rendszeres gyv. k.</t>
  </si>
  <si>
    <t>3 v. több gyermek</t>
  </si>
  <si>
    <t xml:space="preserve">Helyi közműv. és közgyűjt. fea. </t>
  </si>
  <si>
    <t xml:space="preserve">Pedagógus szakvizsga és továbbképzés     </t>
  </si>
  <si>
    <t xml:space="preserve">Szociális továbbképzés, szakvizsga </t>
  </si>
  <si>
    <t xml:space="preserve">Kisbér Város Önkormányzata felhalmozási kiadásai 2007. évre </t>
  </si>
  <si>
    <t xml:space="preserve">Tervezési díjak </t>
  </si>
  <si>
    <t>Pályázati aklap felújítás</t>
  </si>
  <si>
    <t>Iskola u. MATÁV légvezeték kiv</t>
  </si>
  <si>
    <t>Iskola u. kábelTV légvezeték kiv</t>
  </si>
  <si>
    <t>Desseő Gy. u E-ON légvezeték kiv. Trafó</t>
  </si>
  <si>
    <t>Iskola u. útépítés</t>
  </si>
  <si>
    <t>Ménesköz kandelláberek</t>
  </si>
  <si>
    <t>Ménesköz lámpatestek</t>
  </si>
  <si>
    <t>Iskola u. földmuka</t>
  </si>
  <si>
    <t>200-as körvezeték kiép.</t>
  </si>
  <si>
    <t>Lovarda  KVI</t>
  </si>
  <si>
    <t>ÉDV Rt. szennyvíztelep felújításhoz</t>
  </si>
  <si>
    <t>Parkoló ép. tám. meg. hitel</t>
  </si>
  <si>
    <t>PHARE tám. megel. Hitel</t>
  </si>
  <si>
    <t>2007. évi előirányzat</t>
  </si>
  <si>
    <t>Cigány Kisebbségi Önkormányzat 2007. évi kiadásai és bevételei</t>
  </si>
  <si>
    <t xml:space="preserve">A Kisebbségi Önkormányzat az állami támogatáson kívül egyéb bevétellel nem számolt a 2007. évi tervezés során. </t>
  </si>
  <si>
    <t xml:space="preserve">Polgármesteri Hiatal 2007. évi kiadási terve  </t>
  </si>
  <si>
    <t xml:space="preserve">Kisbér Város Önkormányzata 2007. évi kiadásai intézményenként </t>
  </si>
  <si>
    <t xml:space="preserve">2007. évi kiadási előirányzatok </t>
  </si>
  <si>
    <t>2006. mód. ei.</t>
  </si>
  <si>
    <t>2006. évi mód.ei. összesen</t>
  </si>
  <si>
    <t xml:space="preserve">Kisbér Város Önkormányzata 2007. évi bevételei intézményenként </t>
  </si>
  <si>
    <t>2007. Évi előirányzatok</t>
  </si>
  <si>
    <t>2007. e. ei.</t>
  </si>
  <si>
    <t>bevételeinek és kiadásainak 2007. évi alakulása</t>
  </si>
  <si>
    <t xml:space="preserve">Felhalm. célú peszk. átvétel </t>
  </si>
  <si>
    <t xml:space="preserve">Egyéb pénzb. juttatás </t>
  </si>
  <si>
    <t>Felhalm célú peszk.átad. ÉDV RT.</t>
  </si>
  <si>
    <t xml:space="preserve">Felhalm célú peszk.átad. </t>
  </si>
  <si>
    <t>Felhalm. célú pénzeszk átad. államh. kív.</t>
  </si>
  <si>
    <t>Kisbér Város Önkormányzatának 2007. évi költségvetési bevételei és kiadásai</t>
  </si>
  <si>
    <t xml:space="preserve">2007. évi  ei. </t>
  </si>
  <si>
    <t xml:space="preserve">2007. évi ei. </t>
  </si>
  <si>
    <t>Kisbér Város Önkormányzatának 2007. évi működési célú bevételei és kiadásai</t>
  </si>
  <si>
    <t>Kisbér Város Önkormányzatának 2007. évi felhalmozási célú bevételei és kiadásai</t>
  </si>
  <si>
    <t>TERKI támogatás</t>
  </si>
  <si>
    <t>2009.évi ei.</t>
  </si>
  <si>
    <t>Fejlesztési célú kv. támogatások</t>
  </si>
  <si>
    <t>IBM MAGYARORSZÁG KFT</t>
  </si>
  <si>
    <t>MALOMSOKI ISTVÁN</t>
  </si>
  <si>
    <t>KOMTŰZ KFT</t>
  </si>
  <si>
    <t>DR. ALMÁDI ÜGYVÉDI IRODA</t>
  </si>
  <si>
    <t>BÖSZ</t>
  </si>
  <si>
    <t>KISVÁR ÖNK. SZÖV.</t>
  </si>
  <si>
    <t>KVI IGAZGATÓSÁGA</t>
  </si>
  <si>
    <t>TÖOSZ</t>
  </si>
  <si>
    <t>KÖRICS KFT</t>
  </si>
  <si>
    <t>IRÓKÉZ KFT</t>
  </si>
  <si>
    <t>KONTÚR DUÓ KFT</t>
  </si>
  <si>
    <t>GRADHO-PRINT KFT</t>
  </si>
  <si>
    <t>DURÓ-PROFIL KFT</t>
  </si>
  <si>
    <t>MOV-CORPORATION KFT</t>
  </si>
  <si>
    <t>BICZÓ SÁNDOR</t>
  </si>
  <si>
    <t>VIZMŰ RT</t>
  </si>
  <si>
    <t>TV-NET</t>
  </si>
  <si>
    <t>T-MOBIL</t>
  </si>
  <si>
    <t>OTP GARANCIA BIZTOSÍTÓ RT</t>
  </si>
  <si>
    <t>NAP KFT</t>
  </si>
  <si>
    <t>GRÓB ISTVÁNNÉ</t>
  </si>
  <si>
    <t>E-ON</t>
  </si>
  <si>
    <t>AGUA-VITAL KFT</t>
  </si>
  <si>
    <t>DR.BALOGH ISTVÁN</t>
  </si>
  <si>
    <t>DR. RODEK MARGIT</t>
  </si>
  <si>
    <t>TEL-TEAM KFT</t>
  </si>
  <si>
    <t>PARTNER MÉRNÖKI IRODA</t>
  </si>
  <si>
    <t>LAKI ZRT</t>
  </si>
  <si>
    <t>KLIMEX KFT</t>
  </si>
  <si>
    <t>DP MUSIC KFT</t>
  </si>
  <si>
    <t>CC AUDIT KFT</t>
  </si>
  <si>
    <t>PROVITAL 2000 KFT</t>
  </si>
  <si>
    <t>MÁK</t>
  </si>
  <si>
    <t>BP. FM. INNOV. KFT.</t>
  </si>
  <si>
    <t>MAGYAR TELECOM NYRT.</t>
  </si>
  <si>
    <t>PETRO-PARK 96 KFT</t>
  </si>
  <si>
    <t>VÁROSSZÉPÍTŐ KFT</t>
  </si>
  <si>
    <t>TUNGSRAM ZRT</t>
  </si>
  <si>
    <t>Foglalkoztatottak létszáma (2007. jan. 1.)                                                                        Főben</t>
  </si>
  <si>
    <t>Engedélyezett álláshelyek száma (2007.) Egész álláshelyben számítva</t>
  </si>
  <si>
    <t xml:space="preserve">Kisbér Város Önkormányzata 2007-2008-2009. évi </t>
  </si>
  <si>
    <t>egyes 2007. évi bevételeinek és kiadásainak részletzése</t>
  </si>
  <si>
    <t>Műk. célú hiteltörl. kamata</t>
  </si>
  <si>
    <t>Kölcsönök törlesztése</t>
  </si>
  <si>
    <t>Társadalmi és szocp. kiad.</t>
  </si>
  <si>
    <t>Felh. c. hiteltörl., kamata</t>
  </si>
  <si>
    <t xml:space="preserve">                                                - Az Óvoda álláshelyeinek számát 2007. április 1.-től 1,5 álláshellyel csökkenti.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</si>
</sst>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20">
    <font>
      <sz val="10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7"/>
      <name val="Arial CE"/>
      <family val="0"/>
    </font>
    <font>
      <i/>
      <sz val="7"/>
      <name val="Arial CE"/>
      <family val="0"/>
    </font>
    <font>
      <b/>
      <i/>
      <sz val="7"/>
      <name val="Arial CE"/>
      <family val="0"/>
    </font>
    <font>
      <b/>
      <sz val="7"/>
      <name val="Arial CE"/>
      <family val="0"/>
    </font>
    <font>
      <sz val="5"/>
      <name val="Arial CE"/>
      <family val="0"/>
    </font>
    <font>
      <b/>
      <sz val="5"/>
      <name val="Arial CE"/>
      <family val="0"/>
    </font>
    <font>
      <b/>
      <u val="single"/>
      <sz val="10"/>
      <name val="Arial CE"/>
      <family val="2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medium"/>
      <top style="thick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8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3" xfId="0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2" fillId="0" borderId="23" xfId="0" applyFont="1" applyFill="1" applyBorder="1" applyAlignment="1">
      <alignment horizontal="centerContinuous"/>
    </xf>
    <xf numFmtId="0" fontId="2" fillId="0" borderId="24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6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6" fillId="0" borderId="4" xfId="0" applyFont="1" applyFill="1" applyBorder="1" applyAlignment="1">
      <alignment/>
    </xf>
    <xf numFmtId="0" fontId="7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7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6" fillId="0" borderId="8" xfId="0" applyFont="1" applyBorder="1" applyAlignment="1">
      <alignment/>
    </xf>
    <xf numFmtId="0" fontId="7" fillId="0" borderId="28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31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29" xfId="0" applyFont="1" applyFill="1" applyBorder="1" applyAlignment="1">
      <alignment/>
    </xf>
    <xf numFmtId="0" fontId="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/>
    </xf>
    <xf numFmtId="0" fontId="7" fillId="0" borderId="33" xfId="0" applyFont="1" applyFill="1" applyBorder="1" applyAlignment="1">
      <alignment horizontal="left"/>
    </xf>
    <xf numFmtId="0" fontId="7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36" xfId="0" applyFont="1" applyFill="1" applyBorder="1" applyAlignment="1">
      <alignment horizontal="left"/>
    </xf>
    <xf numFmtId="0" fontId="6" fillId="0" borderId="37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7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38" xfId="0" applyBorder="1" applyAlignment="1">
      <alignment/>
    </xf>
    <xf numFmtId="0" fontId="0" fillId="0" borderId="30" xfId="0" applyBorder="1" applyAlignment="1">
      <alignment/>
    </xf>
    <xf numFmtId="0" fontId="9" fillId="0" borderId="39" xfId="0" applyFont="1" applyBorder="1" applyAlignment="1">
      <alignment/>
    </xf>
    <xf numFmtId="0" fontId="0" fillId="0" borderId="40" xfId="0" applyBorder="1" applyAlignment="1">
      <alignment/>
    </xf>
    <xf numFmtId="0" fontId="9" fillId="0" borderId="41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2" fillId="0" borderId="42" xfId="0" applyFont="1" applyFill="1" applyBorder="1" applyAlignment="1">
      <alignment horizontal="left"/>
    </xf>
    <xf numFmtId="0" fontId="0" fillId="0" borderId="43" xfId="0" applyFill="1" applyBorder="1" applyAlignment="1">
      <alignment horizontal="left"/>
    </xf>
    <xf numFmtId="0" fontId="0" fillId="0" borderId="44" xfId="0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7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25" xfId="0" applyFill="1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31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5" xfId="0" applyFill="1" applyBorder="1" applyAlignment="1">
      <alignment/>
    </xf>
    <xf numFmtId="0" fontId="1" fillId="0" borderId="46" xfId="0" applyFont="1" applyFill="1" applyBorder="1" applyAlignment="1">
      <alignment horizontal="left"/>
    </xf>
    <xf numFmtId="0" fontId="2" fillId="0" borderId="47" xfId="0" applyFont="1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50" xfId="0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46" xfId="0" applyFill="1" applyBorder="1" applyAlignment="1">
      <alignment/>
    </xf>
    <xf numFmtId="0" fontId="6" fillId="0" borderId="8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11" xfId="0" applyBorder="1" applyAlignment="1">
      <alignment horizontal="center"/>
    </xf>
    <xf numFmtId="0" fontId="6" fillId="0" borderId="51" xfId="0" applyFont="1" applyFill="1" applyBorder="1" applyAlignment="1">
      <alignment horizontal="left" wrapText="1" shrinkToFit="1"/>
    </xf>
    <xf numFmtId="0" fontId="0" fillId="0" borderId="17" xfId="0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11" xfId="0" applyBorder="1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44" xfId="0" applyBorder="1" applyAlignment="1">
      <alignment/>
    </xf>
    <xf numFmtId="0" fontId="0" fillId="0" borderId="52" xfId="0" applyBorder="1" applyAlignment="1">
      <alignment horizontal="center" shrinkToFit="1"/>
    </xf>
    <xf numFmtId="0" fontId="0" fillId="0" borderId="15" xfId="0" applyBorder="1" applyAlignment="1">
      <alignment/>
    </xf>
    <xf numFmtId="0" fontId="0" fillId="0" borderId="9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10" xfId="0" applyBorder="1" applyAlignment="1">
      <alignment horizontal="center" shrinkToFit="1"/>
    </xf>
    <xf numFmtId="0" fontId="2" fillId="0" borderId="55" xfId="0" applyFont="1" applyBorder="1" applyAlignment="1">
      <alignment/>
    </xf>
    <xf numFmtId="0" fontId="2" fillId="0" borderId="44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5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0" fillId="0" borderId="34" xfId="0" applyBorder="1" applyAlignment="1">
      <alignment/>
    </xf>
    <xf numFmtId="0" fontId="0" fillId="0" borderId="19" xfId="0" applyBorder="1" applyAlignment="1">
      <alignment/>
    </xf>
    <xf numFmtId="0" fontId="2" fillId="0" borderId="3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12" fillId="0" borderId="44" xfId="0" applyFont="1" applyBorder="1" applyAlignment="1">
      <alignment/>
    </xf>
    <xf numFmtId="0" fontId="6" fillId="0" borderId="44" xfId="0" applyFont="1" applyBorder="1" applyAlignment="1">
      <alignment/>
    </xf>
    <xf numFmtId="1" fontId="0" fillId="0" borderId="48" xfId="0" applyNumberFormat="1" applyFill="1" applyBorder="1" applyAlignment="1">
      <alignment/>
    </xf>
    <xf numFmtId="0" fontId="2" fillId="0" borderId="0" xfId="0" applyFont="1" applyAlignment="1">
      <alignment/>
    </xf>
    <xf numFmtId="0" fontId="7" fillId="0" borderId="30" xfId="0" applyFont="1" applyFill="1" applyBorder="1" applyAlignment="1">
      <alignment horizontal="left"/>
    </xf>
    <xf numFmtId="0" fontId="7" fillId="0" borderId="51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58" xfId="0" applyFont="1" applyFill="1" applyBorder="1" applyAlignment="1">
      <alignment/>
    </xf>
    <xf numFmtId="0" fontId="8" fillId="0" borderId="47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5" xfId="0" applyFont="1" applyFill="1" applyBorder="1" applyAlignment="1">
      <alignment horizontal="left"/>
    </xf>
    <xf numFmtId="0" fontId="6" fillId="0" borderId="5" xfId="0" applyFont="1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8" fillId="0" borderId="30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6" fillId="0" borderId="23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7" fillId="0" borderId="30" xfId="0" applyFont="1" applyBorder="1" applyAlignment="1">
      <alignment wrapText="1"/>
    </xf>
    <xf numFmtId="0" fontId="6" fillId="0" borderId="31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/>
    </xf>
    <xf numFmtId="0" fontId="6" fillId="0" borderId="34" xfId="0" applyFont="1" applyFill="1" applyBorder="1" applyAlignment="1">
      <alignment horizontal="left"/>
    </xf>
    <xf numFmtId="0" fontId="6" fillId="0" borderId="35" xfId="0" applyFont="1" applyFill="1" applyBorder="1" applyAlignment="1">
      <alignment/>
    </xf>
    <xf numFmtId="0" fontId="3" fillId="0" borderId="62" xfId="0" applyFont="1" applyFill="1" applyBorder="1" applyAlignment="1">
      <alignment horizontal="center" wrapText="1"/>
    </xf>
    <xf numFmtId="0" fontId="0" fillId="0" borderId="63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37" xfId="0" applyFill="1" applyBorder="1" applyAlignment="1">
      <alignment/>
    </xf>
    <xf numFmtId="0" fontId="2" fillId="0" borderId="62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64" xfId="0" applyFont="1" applyFill="1" applyBorder="1" applyAlignment="1">
      <alignment horizontal="left"/>
    </xf>
    <xf numFmtId="0" fontId="3" fillId="0" borderId="62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66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6" xfId="0" applyFont="1" applyBorder="1" applyAlignment="1">
      <alignment/>
    </xf>
    <xf numFmtId="0" fontId="2" fillId="0" borderId="46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64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66" xfId="0" applyBorder="1" applyAlignment="1">
      <alignment/>
    </xf>
    <xf numFmtId="0" fontId="0" fillId="0" borderId="58" xfId="0" applyBorder="1" applyAlignment="1">
      <alignment/>
    </xf>
    <xf numFmtId="0" fontId="0" fillId="0" borderId="56" xfId="0" applyBorder="1" applyAlignment="1">
      <alignment/>
    </xf>
    <xf numFmtId="0" fontId="1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0" xfId="0" applyFont="1" applyAlignment="1">
      <alignment/>
    </xf>
    <xf numFmtId="0" fontId="6" fillId="0" borderId="38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1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67" xfId="0" applyFont="1" applyBorder="1" applyAlignment="1">
      <alignment/>
    </xf>
    <xf numFmtId="0" fontId="13" fillId="0" borderId="47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14" xfId="0" applyFont="1" applyBorder="1" applyAlignment="1">
      <alignment/>
    </xf>
    <xf numFmtId="0" fontId="0" fillId="0" borderId="0" xfId="0" applyFont="1" applyAlignment="1">
      <alignment/>
    </xf>
    <xf numFmtId="0" fontId="14" fillId="0" borderId="48" xfId="0" applyFont="1" applyBorder="1" applyAlignment="1">
      <alignment/>
    </xf>
    <xf numFmtId="0" fontId="14" fillId="0" borderId="3" xfId="0" applyFont="1" applyBorder="1" applyAlignment="1">
      <alignment/>
    </xf>
    <xf numFmtId="0" fontId="15" fillId="0" borderId="56" xfId="0" applyFont="1" applyBorder="1" applyAlignment="1">
      <alignment/>
    </xf>
    <xf numFmtId="0" fontId="15" fillId="0" borderId="3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6" fillId="0" borderId="47" xfId="0" applyFont="1" applyFill="1" applyBorder="1" applyAlignment="1">
      <alignment/>
    </xf>
    <xf numFmtId="0" fontId="0" fillId="0" borderId="6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6" fillId="0" borderId="23" xfId="0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left"/>
    </xf>
    <xf numFmtId="0" fontId="13" fillId="0" borderId="6" xfId="0" applyFont="1" applyFill="1" applyBorder="1" applyAlignment="1">
      <alignment/>
    </xf>
    <xf numFmtId="0" fontId="13" fillId="0" borderId="69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0" fontId="13" fillId="0" borderId="66" xfId="0" applyFont="1" applyFill="1" applyBorder="1" applyAlignment="1">
      <alignment/>
    </xf>
    <xf numFmtId="0" fontId="13" fillId="0" borderId="63" xfId="0" applyFont="1" applyFill="1" applyBorder="1" applyAlignment="1">
      <alignment/>
    </xf>
    <xf numFmtId="0" fontId="13" fillId="0" borderId="3" xfId="0" applyFont="1" applyBorder="1" applyAlignment="1">
      <alignment/>
    </xf>
    <xf numFmtId="0" fontId="13" fillId="0" borderId="3" xfId="0" applyFont="1" applyFill="1" applyBorder="1" applyAlignment="1">
      <alignment horizontal="left"/>
    </xf>
    <xf numFmtId="0" fontId="13" fillId="0" borderId="8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4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57" xfId="0" applyFont="1" applyFill="1" applyBorder="1" applyAlignment="1">
      <alignment/>
    </xf>
    <xf numFmtId="0" fontId="13" fillId="0" borderId="70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9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1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6" fillId="0" borderId="28" xfId="0" applyFont="1" applyFill="1" applyBorder="1" applyAlignment="1">
      <alignment horizontal="left"/>
    </xf>
    <xf numFmtId="0" fontId="13" fillId="0" borderId="14" xfId="0" applyFont="1" applyFill="1" applyBorder="1" applyAlignment="1">
      <alignment/>
    </xf>
    <xf numFmtId="0" fontId="16" fillId="0" borderId="1" xfId="0" applyFont="1" applyFill="1" applyBorder="1" applyAlignment="1">
      <alignment horizontal="left"/>
    </xf>
    <xf numFmtId="0" fontId="13" fillId="0" borderId="38" xfId="0" applyFont="1" applyFill="1" applyBorder="1" applyAlignment="1">
      <alignment/>
    </xf>
    <xf numFmtId="0" fontId="13" fillId="0" borderId="67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13" fillId="0" borderId="72" xfId="0" applyFont="1" applyFill="1" applyBorder="1" applyAlignment="1">
      <alignment/>
    </xf>
    <xf numFmtId="0" fontId="13" fillId="0" borderId="73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8" xfId="0" applyFont="1" applyBorder="1" applyAlignment="1">
      <alignment/>
    </xf>
    <xf numFmtId="0" fontId="16" fillId="0" borderId="3" xfId="0" applyFont="1" applyFill="1" applyBorder="1" applyAlignment="1">
      <alignment horizontal="left"/>
    </xf>
    <xf numFmtId="0" fontId="16" fillId="0" borderId="8" xfId="0" applyFont="1" applyFill="1" applyBorder="1" applyAlignment="1">
      <alignment/>
    </xf>
    <xf numFmtId="0" fontId="16" fillId="0" borderId="20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6" xfId="0" applyFont="1" applyBorder="1" applyAlignment="1">
      <alignment/>
    </xf>
    <xf numFmtId="0" fontId="16" fillId="0" borderId="30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/>
    </xf>
    <xf numFmtId="0" fontId="16" fillId="0" borderId="62" xfId="0" applyFont="1" applyFill="1" applyBorder="1" applyAlignment="1">
      <alignment/>
    </xf>
    <xf numFmtId="0" fontId="16" fillId="0" borderId="46" xfId="0" applyFont="1" applyFill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0" fontId="17" fillId="0" borderId="30" xfId="0" applyFont="1" applyFill="1" applyBorder="1" applyAlignment="1">
      <alignment horizontal="left" wrapText="1"/>
    </xf>
    <xf numFmtId="0" fontId="16" fillId="0" borderId="50" xfId="0" applyFont="1" applyFill="1" applyBorder="1" applyAlignment="1">
      <alignment/>
    </xf>
    <xf numFmtId="0" fontId="16" fillId="0" borderId="32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16" fillId="0" borderId="16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ill="1" applyBorder="1" applyAlignment="1">
      <alignment horizontal="left"/>
    </xf>
    <xf numFmtId="0" fontId="2" fillId="0" borderId="28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74" xfId="0" applyFont="1" applyFill="1" applyBorder="1" applyAlignment="1">
      <alignment/>
    </xf>
    <xf numFmtId="0" fontId="2" fillId="0" borderId="6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7" fillId="0" borderId="3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6" fillId="0" borderId="57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8" fillId="0" borderId="8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8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4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75" xfId="0" applyBorder="1" applyAlignment="1">
      <alignment/>
    </xf>
    <xf numFmtId="0" fontId="0" fillId="0" borderId="55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8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3" fillId="0" borderId="44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36" xfId="0" applyFont="1" applyBorder="1" applyAlignment="1">
      <alignment/>
    </xf>
    <xf numFmtId="0" fontId="7" fillId="0" borderId="30" xfId="0" applyFont="1" applyBorder="1" applyAlignment="1">
      <alignment/>
    </xf>
    <xf numFmtId="0" fontId="6" fillId="0" borderId="66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5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9" xfId="0" applyFont="1" applyBorder="1" applyAlignment="1">
      <alignment/>
    </xf>
    <xf numFmtId="0" fontId="6" fillId="0" borderId="46" xfId="0" applyFont="1" applyBorder="1" applyAlignment="1">
      <alignment/>
    </xf>
    <xf numFmtId="0" fontId="1" fillId="0" borderId="73" xfId="0" applyFont="1" applyFill="1" applyBorder="1" applyAlignment="1">
      <alignment horizontal="left"/>
    </xf>
    <xf numFmtId="0" fontId="2" fillId="0" borderId="76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67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left"/>
    </xf>
    <xf numFmtId="0" fontId="0" fillId="0" borderId="7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65" xfId="0" applyFill="1" applyBorder="1" applyAlignment="1">
      <alignment/>
    </xf>
    <xf numFmtId="0" fontId="7" fillId="0" borderId="4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69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8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71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0" xfId="0" applyAlignment="1">
      <alignment horizontal="right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3" fillId="0" borderId="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 wrapText="1"/>
    </xf>
    <xf numFmtId="0" fontId="0" fillId="0" borderId="31" xfId="0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2" xfId="0" applyFont="1" applyBorder="1" applyAlignment="1">
      <alignment horizontal="center" wrapText="1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32" xfId="0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64" xfId="0" applyBorder="1" applyAlignment="1">
      <alignment/>
    </xf>
    <xf numFmtId="0" fontId="2" fillId="0" borderId="45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" fillId="0" borderId="60" xfId="0" applyFont="1" applyBorder="1" applyAlignment="1">
      <alignment/>
    </xf>
    <xf numFmtId="0" fontId="2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24" xfId="0" applyBorder="1" applyAlignment="1">
      <alignment/>
    </xf>
    <xf numFmtId="0" fontId="2" fillId="0" borderId="5" xfId="0" applyFont="1" applyBorder="1" applyAlignment="1">
      <alignment/>
    </xf>
    <xf numFmtId="0" fontId="0" fillId="0" borderId="10" xfId="0" applyBorder="1" applyAlignment="1">
      <alignment/>
    </xf>
    <xf numFmtId="0" fontId="4" fillId="0" borderId="30" xfId="0" applyFont="1" applyBorder="1" applyAlignment="1">
      <alignment/>
    </xf>
    <xf numFmtId="0" fontId="4" fillId="0" borderId="3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16" xfId="0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6" fillId="0" borderId="38" xfId="0" applyFont="1" applyFill="1" applyBorder="1" applyAlignment="1">
      <alignment horizontal="left"/>
    </xf>
    <xf numFmtId="0" fontId="6" fillId="0" borderId="2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6" xfId="0" applyFont="1" applyFill="1" applyBorder="1" applyAlignment="1">
      <alignment wrapText="1"/>
    </xf>
    <xf numFmtId="0" fontId="7" fillId="0" borderId="23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2" fillId="0" borderId="33" xfId="0" applyFont="1" applyBorder="1" applyAlignment="1">
      <alignment/>
    </xf>
    <xf numFmtId="0" fontId="2" fillId="0" borderId="76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46" xfId="0" applyBorder="1" applyAlignment="1">
      <alignment/>
    </xf>
    <xf numFmtId="0" fontId="16" fillId="0" borderId="45" xfId="0" applyFont="1" applyFill="1" applyBorder="1" applyAlignment="1">
      <alignment horizontal="center" wrapText="1"/>
    </xf>
    <xf numFmtId="0" fontId="13" fillId="0" borderId="45" xfId="0" applyFont="1" applyBorder="1" applyAlignment="1">
      <alignment horizontal="center" wrapText="1"/>
    </xf>
    <xf numFmtId="0" fontId="16" fillId="0" borderId="50" xfId="0" applyFont="1" applyFill="1" applyBorder="1" applyAlignment="1">
      <alignment horizontal="center" wrapText="1"/>
    </xf>
    <xf numFmtId="0" fontId="13" fillId="0" borderId="17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8" fillId="0" borderId="64" xfId="0" applyFont="1" applyFill="1" applyBorder="1" applyAlignment="1">
      <alignment horizontal="center" wrapText="1"/>
    </xf>
    <xf numFmtId="0" fontId="6" fillId="0" borderId="62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 wrapText="1"/>
    </xf>
    <xf numFmtId="0" fontId="7" fillId="0" borderId="45" xfId="0" applyFont="1" applyFill="1" applyBorder="1" applyAlignment="1">
      <alignment horizontal="center" wrapText="1"/>
    </xf>
    <xf numFmtId="0" fontId="6" fillId="0" borderId="45" xfId="0" applyFont="1" applyBorder="1" applyAlignment="1">
      <alignment horizontal="center" wrapText="1"/>
    </xf>
    <xf numFmtId="0" fontId="6" fillId="0" borderId="77" xfId="0" applyFont="1" applyBorder="1" applyAlignment="1">
      <alignment/>
    </xf>
    <xf numFmtId="0" fontId="6" fillId="0" borderId="73" xfId="0" applyFont="1" applyBorder="1" applyAlignment="1">
      <alignment/>
    </xf>
    <xf numFmtId="0" fontId="16" fillId="0" borderId="64" xfId="0" applyFont="1" applyFill="1" applyBorder="1" applyAlignment="1">
      <alignment horizontal="center" wrapText="1"/>
    </xf>
    <xf numFmtId="0" fontId="13" fillId="0" borderId="62" xfId="0" applyFont="1" applyBorder="1" applyAlignment="1">
      <alignment horizontal="center" wrapText="1"/>
    </xf>
    <xf numFmtId="0" fontId="14" fillId="0" borderId="44" xfId="0" applyFont="1" applyBorder="1" applyAlignment="1">
      <alignment/>
    </xf>
    <xf numFmtId="0" fontId="14" fillId="0" borderId="54" xfId="0" applyFont="1" applyBorder="1" applyAlignment="1">
      <alignment/>
    </xf>
    <xf numFmtId="0" fontId="14" fillId="0" borderId="57" xfId="0" applyFont="1" applyBorder="1" applyAlignment="1">
      <alignment/>
    </xf>
    <xf numFmtId="0" fontId="15" fillId="0" borderId="36" xfId="0" applyFont="1" applyBorder="1" applyAlignment="1">
      <alignment/>
    </xf>
    <xf numFmtId="0" fontId="14" fillId="0" borderId="59" xfId="0" applyFont="1" applyBorder="1" applyAlignment="1">
      <alignment/>
    </xf>
    <xf numFmtId="0" fontId="14" fillId="0" borderId="37" xfId="0" applyFont="1" applyBorder="1" applyAlignment="1">
      <alignment/>
    </xf>
    <xf numFmtId="0" fontId="16" fillId="0" borderId="51" xfId="0" applyFont="1" applyFill="1" applyBorder="1" applyAlignment="1">
      <alignment horizontal="left"/>
    </xf>
    <xf numFmtId="0" fontId="16" fillId="0" borderId="25" xfId="0" applyFont="1" applyFill="1" applyBorder="1" applyAlignment="1">
      <alignment horizontal="left"/>
    </xf>
    <xf numFmtId="0" fontId="6" fillId="0" borderId="75" xfId="0" applyFont="1" applyBorder="1" applyAlignment="1">
      <alignment/>
    </xf>
    <xf numFmtId="0" fontId="0" fillId="0" borderId="0" xfId="0" applyFont="1" applyAlignment="1">
      <alignment/>
    </xf>
    <xf numFmtId="0" fontId="13" fillId="0" borderId="43" xfId="0" applyFont="1" applyBorder="1" applyAlignment="1">
      <alignment/>
    </xf>
    <xf numFmtId="0" fontId="13" fillId="0" borderId="58" xfId="0" applyFont="1" applyBorder="1" applyAlignment="1">
      <alignment/>
    </xf>
    <xf numFmtId="0" fontId="13" fillId="0" borderId="63" xfId="0" applyFont="1" applyBorder="1" applyAlignment="1">
      <alignment/>
    </xf>
    <xf numFmtId="0" fontId="13" fillId="0" borderId="16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0" fillId="0" borderId="62" xfId="0" applyFont="1" applyBorder="1" applyAlignment="1">
      <alignment horizontal="center" wrapText="1"/>
    </xf>
    <xf numFmtId="0" fontId="12" fillId="0" borderId="68" xfId="0" applyFont="1" applyBorder="1" applyAlignment="1">
      <alignment horizontal="center"/>
    </xf>
    <xf numFmtId="0" fontId="16" fillId="0" borderId="62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43" xfId="0" applyBorder="1" applyAlignment="1">
      <alignment/>
    </xf>
    <xf numFmtId="0" fontId="0" fillId="0" borderId="36" xfId="0" applyBorder="1" applyAlignment="1">
      <alignment/>
    </xf>
    <xf numFmtId="0" fontId="0" fillId="0" borderId="66" xfId="0" applyBorder="1" applyAlignment="1">
      <alignment/>
    </xf>
    <xf numFmtId="0" fontId="0" fillId="0" borderId="56" xfId="0" applyBorder="1" applyAlignment="1">
      <alignment/>
    </xf>
    <xf numFmtId="0" fontId="0" fillId="0" borderId="77" xfId="0" applyBorder="1" applyAlignment="1">
      <alignment horizontal="center" shrinkToFit="1"/>
    </xf>
    <xf numFmtId="0" fontId="0" fillId="0" borderId="7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3" xfId="0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1" fillId="0" borderId="51" xfId="0" applyFont="1" applyFill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0" borderId="4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0" fillId="0" borderId="38" xfId="0" applyFill="1" applyBorder="1" applyAlignment="1">
      <alignment wrapText="1"/>
    </xf>
    <xf numFmtId="0" fontId="0" fillId="0" borderId="0" xfId="0" applyAlignment="1">
      <alignment horizontal="center"/>
    </xf>
    <xf numFmtId="0" fontId="3" fillId="0" borderId="43" xfId="0" applyFont="1" applyFill="1" applyBorder="1" applyAlignment="1">
      <alignment horizontal="center" wrapText="1"/>
    </xf>
    <xf numFmtId="0" fontId="3" fillId="0" borderId="58" xfId="0" applyFont="1" applyFill="1" applyBorder="1" applyAlignment="1">
      <alignment horizontal="center" wrapText="1"/>
    </xf>
    <xf numFmtId="0" fontId="3" fillId="0" borderId="63" xfId="0" applyFont="1" applyFill="1" applyBorder="1" applyAlignment="1">
      <alignment horizontal="center" wrapText="1"/>
    </xf>
    <xf numFmtId="0" fontId="1" fillId="0" borderId="74" xfId="0" applyFont="1" applyFill="1" applyBorder="1" applyAlignment="1">
      <alignment horizontal="left"/>
    </xf>
    <xf numFmtId="0" fontId="1" fillId="0" borderId="44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31" xfId="0" applyFont="1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0" fillId="0" borderId="57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workbookViewId="0" topLeftCell="A1">
      <selection activeCell="H24" sqref="H24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36.375" style="0" customWidth="1"/>
    <col min="6" max="6" width="9.25390625" style="0" customWidth="1"/>
    <col min="7" max="7" width="9.75390625" style="0" customWidth="1"/>
    <col min="8" max="8" width="9.25390625" style="0" customWidth="1"/>
    <col min="9" max="9" width="9.875" style="0" customWidth="1"/>
    <col min="10" max="11" width="10.00390625" style="0" customWidth="1"/>
    <col min="12" max="12" width="10.00390625" style="0" hidden="1" customWidth="1"/>
  </cols>
  <sheetData>
    <row r="1" spans="7:11" ht="12.75">
      <c r="G1" s="481" t="s">
        <v>39</v>
      </c>
      <c r="H1" s="481"/>
      <c r="K1" s="1"/>
    </row>
    <row r="3" spans="2:11" ht="12.75">
      <c r="B3" s="480" t="s">
        <v>666</v>
      </c>
      <c r="C3" s="480"/>
      <c r="D3" s="480"/>
      <c r="E3" s="480"/>
      <c r="F3" s="480"/>
      <c r="G3" s="480"/>
      <c r="H3" s="480"/>
      <c r="I3" s="480"/>
      <c r="J3" s="480"/>
      <c r="K3" s="170"/>
    </row>
    <row r="4" spans="1:11" ht="13.5" thickBo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2" ht="13.5" thickBot="1">
      <c r="A5" s="156"/>
      <c r="B5" s="156"/>
      <c r="C5" s="156"/>
      <c r="D5" s="156"/>
      <c r="E5" s="156"/>
      <c r="F5" s="156"/>
      <c r="G5" s="156"/>
      <c r="H5" s="156"/>
      <c r="I5" s="234"/>
      <c r="J5" s="234"/>
      <c r="L5" s="205"/>
    </row>
    <row r="6" spans="1:12" ht="24.75" thickBot="1">
      <c r="A6" s="216" t="s">
        <v>40</v>
      </c>
      <c r="B6" s="217" t="s">
        <v>223</v>
      </c>
      <c r="C6" s="218" t="s">
        <v>224</v>
      </c>
      <c r="D6" s="218" t="s">
        <v>667</v>
      </c>
      <c r="E6" s="219" t="s">
        <v>41</v>
      </c>
      <c r="F6" s="217" t="s">
        <v>223</v>
      </c>
      <c r="G6" s="218" t="s">
        <v>224</v>
      </c>
      <c r="H6" s="218" t="s">
        <v>668</v>
      </c>
      <c r="I6" s="213"/>
      <c r="J6" s="213"/>
      <c r="L6" s="206"/>
    </row>
    <row r="7" spans="1:12" ht="12.75">
      <c r="A7" s="220" t="s">
        <v>225</v>
      </c>
      <c r="B7" s="221">
        <v>251008</v>
      </c>
      <c r="C7" s="221">
        <v>251008</v>
      </c>
      <c r="D7" s="221">
        <v>285503</v>
      </c>
      <c r="E7" s="222" t="s">
        <v>46</v>
      </c>
      <c r="F7" s="221">
        <v>949289</v>
      </c>
      <c r="G7" s="221">
        <v>954820</v>
      </c>
      <c r="H7" s="221">
        <v>951323</v>
      </c>
      <c r="I7" s="234"/>
      <c r="J7" s="234"/>
      <c r="L7" s="207"/>
    </row>
    <row r="8" spans="1:12" ht="12.75">
      <c r="A8" s="149" t="s">
        <v>42</v>
      </c>
      <c r="B8" s="150">
        <v>233950</v>
      </c>
      <c r="C8" s="150">
        <v>233950</v>
      </c>
      <c r="D8" s="150">
        <v>267000</v>
      </c>
      <c r="E8" s="151" t="s">
        <v>226</v>
      </c>
      <c r="F8" s="150">
        <v>293434</v>
      </c>
      <c r="G8" s="150">
        <v>294815</v>
      </c>
      <c r="H8" s="150">
        <v>293368</v>
      </c>
      <c r="I8" s="234"/>
      <c r="J8" s="234"/>
      <c r="L8" s="207"/>
    </row>
    <row r="9" spans="1:12" ht="12.75">
      <c r="A9" s="149" t="s">
        <v>227</v>
      </c>
      <c r="B9" s="150">
        <v>500</v>
      </c>
      <c r="C9" s="150">
        <v>500</v>
      </c>
      <c r="D9" s="150">
        <v>700</v>
      </c>
      <c r="E9" s="151" t="s">
        <v>380</v>
      </c>
      <c r="F9" s="150">
        <v>553687</v>
      </c>
      <c r="G9" s="150">
        <v>565572</v>
      </c>
      <c r="H9" s="150">
        <v>575977</v>
      </c>
      <c r="I9" s="234"/>
      <c r="J9" s="234"/>
      <c r="L9" s="207"/>
    </row>
    <row r="10" spans="1:12" ht="12.75">
      <c r="A10" s="149" t="s">
        <v>229</v>
      </c>
      <c r="B10" s="150">
        <v>2680</v>
      </c>
      <c r="C10" s="150">
        <v>2680</v>
      </c>
      <c r="D10" s="150">
        <v>3546</v>
      </c>
      <c r="E10" s="151" t="s">
        <v>231</v>
      </c>
      <c r="F10" s="150">
        <v>3926</v>
      </c>
      <c r="G10" s="150">
        <v>3926</v>
      </c>
      <c r="H10" s="150">
        <v>3500</v>
      </c>
      <c r="I10" s="234"/>
      <c r="J10" s="234"/>
      <c r="L10" s="207"/>
    </row>
    <row r="11" spans="1:12" ht="12.75">
      <c r="A11" s="149" t="s">
        <v>230</v>
      </c>
      <c r="B11" s="150">
        <v>308738</v>
      </c>
      <c r="C11" s="150">
        <v>311251</v>
      </c>
      <c r="D11" s="150">
        <v>142357</v>
      </c>
      <c r="E11" s="151" t="s">
        <v>233</v>
      </c>
      <c r="F11" s="150">
        <v>22700</v>
      </c>
      <c r="G11" s="150">
        <v>24528</v>
      </c>
      <c r="H11" s="150">
        <v>17400</v>
      </c>
      <c r="I11" s="234"/>
      <c r="J11" s="234"/>
      <c r="L11" s="207"/>
    </row>
    <row r="12" spans="1:12" ht="12.75">
      <c r="A12" s="149" t="s">
        <v>232</v>
      </c>
      <c r="B12" s="150">
        <v>0</v>
      </c>
      <c r="C12" s="150">
        <v>0</v>
      </c>
      <c r="D12" s="150">
        <v>0</v>
      </c>
      <c r="E12" s="151" t="s">
        <v>30</v>
      </c>
      <c r="F12" s="150">
        <v>20755</v>
      </c>
      <c r="G12" s="150">
        <v>20755</v>
      </c>
      <c r="H12" s="150">
        <v>23225</v>
      </c>
      <c r="I12" s="234"/>
      <c r="J12" s="234"/>
      <c r="L12" s="207"/>
    </row>
    <row r="13" spans="1:12" ht="12.75">
      <c r="A13" s="149" t="s">
        <v>234</v>
      </c>
      <c r="B13" s="150">
        <v>586265</v>
      </c>
      <c r="C13" s="150">
        <v>589398</v>
      </c>
      <c r="D13" s="150">
        <v>634629</v>
      </c>
      <c r="E13" s="151" t="s">
        <v>335</v>
      </c>
      <c r="F13" s="150">
        <v>650</v>
      </c>
      <c r="G13" s="150">
        <v>650</v>
      </c>
      <c r="H13" s="150">
        <v>640</v>
      </c>
      <c r="I13" s="234"/>
      <c r="J13" s="234"/>
      <c r="L13" s="207"/>
    </row>
    <row r="14" spans="1:12" ht="12.75">
      <c r="A14" s="149" t="s">
        <v>235</v>
      </c>
      <c r="B14" s="150">
        <v>18500</v>
      </c>
      <c r="C14" s="150">
        <v>18500</v>
      </c>
      <c r="D14" s="150">
        <v>17500</v>
      </c>
      <c r="E14" s="151" t="s">
        <v>236</v>
      </c>
      <c r="F14" s="150">
        <v>38720</v>
      </c>
      <c r="G14" s="150">
        <v>38720</v>
      </c>
      <c r="H14" s="150">
        <v>36218</v>
      </c>
      <c r="I14" s="234"/>
      <c r="J14" s="234"/>
      <c r="L14" s="207"/>
    </row>
    <row r="15" spans="1:12" ht="12.75">
      <c r="A15" s="149" t="s">
        <v>237</v>
      </c>
      <c r="B15" s="150">
        <v>79663</v>
      </c>
      <c r="C15" s="150">
        <v>79663</v>
      </c>
      <c r="D15" s="150">
        <v>28900</v>
      </c>
      <c r="E15" s="151" t="s">
        <v>238</v>
      </c>
      <c r="F15" s="150">
        <v>33610</v>
      </c>
      <c r="G15" s="150">
        <v>33610</v>
      </c>
      <c r="H15" s="150">
        <v>11666</v>
      </c>
      <c r="I15" s="234"/>
      <c r="J15" s="234"/>
      <c r="L15" s="207"/>
    </row>
    <row r="16" spans="1:12" ht="12.75">
      <c r="A16" s="372" t="s">
        <v>379</v>
      </c>
      <c r="B16" s="150">
        <v>100</v>
      </c>
      <c r="C16" s="150">
        <v>100</v>
      </c>
      <c r="D16" s="150">
        <v>0</v>
      </c>
      <c r="E16" s="151" t="s">
        <v>110</v>
      </c>
      <c r="F16" s="150">
        <v>1467566</v>
      </c>
      <c r="G16" s="150">
        <v>1484486</v>
      </c>
      <c r="H16" s="150">
        <v>98349</v>
      </c>
      <c r="I16" s="234"/>
      <c r="J16" s="234"/>
      <c r="L16" s="207"/>
    </row>
    <row r="17" spans="1:12" ht="12.75">
      <c r="A17" s="149" t="s">
        <v>239</v>
      </c>
      <c r="B17" s="150">
        <v>255930</v>
      </c>
      <c r="C17" s="150">
        <v>255930</v>
      </c>
      <c r="D17" s="150">
        <v>0</v>
      </c>
      <c r="E17" s="151" t="s">
        <v>241</v>
      </c>
      <c r="F17" s="150">
        <v>15191</v>
      </c>
      <c r="G17" s="150">
        <v>15191</v>
      </c>
      <c r="H17" s="150">
        <v>6500</v>
      </c>
      <c r="I17" s="234"/>
      <c r="J17" s="234"/>
      <c r="L17" s="207"/>
    </row>
    <row r="18" spans="1:12" ht="12.75">
      <c r="A18" s="149" t="s">
        <v>240</v>
      </c>
      <c r="B18" s="150">
        <v>5500</v>
      </c>
      <c r="C18" s="150">
        <v>5500</v>
      </c>
      <c r="D18" s="150">
        <v>17800</v>
      </c>
      <c r="E18" s="151" t="s">
        <v>243</v>
      </c>
      <c r="F18" s="150">
        <v>0</v>
      </c>
      <c r="G18" s="150">
        <v>0</v>
      </c>
      <c r="H18" s="150">
        <v>11700</v>
      </c>
      <c r="I18" s="234"/>
      <c r="J18" s="234"/>
      <c r="L18" s="207"/>
    </row>
    <row r="19" spans="1:12" ht="12.75">
      <c r="A19" s="149" t="s">
        <v>242</v>
      </c>
      <c r="B19" s="150">
        <v>0</v>
      </c>
      <c r="C19" s="150">
        <v>0</v>
      </c>
      <c r="D19" s="150">
        <v>0</v>
      </c>
      <c r="E19" s="151" t="s">
        <v>245</v>
      </c>
      <c r="F19" s="150">
        <v>0</v>
      </c>
      <c r="G19" s="150">
        <v>0</v>
      </c>
      <c r="H19" s="150">
        <v>0</v>
      </c>
      <c r="I19" s="234"/>
      <c r="J19" s="234"/>
      <c r="L19" s="207"/>
    </row>
    <row r="20" spans="1:12" ht="12.75">
      <c r="A20" s="149" t="s">
        <v>244</v>
      </c>
      <c r="B20" s="150">
        <v>0</v>
      </c>
      <c r="C20" s="150">
        <v>0</v>
      </c>
      <c r="D20" s="150">
        <v>500</v>
      </c>
      <c r="E20" s="151" t="s">
        <v>19</v>
      </c>
      <c r="F20" s="150">
        <v>200</v>
      </c>
      <c r="G20" s="150">
        <v>1940</v>
      </c>
      <c r="H20" s="150">
        <v>6085</v>
      </c>
      <c r="I20" s="234"/>
      <c r="J20" s="234"/>
      <c r="L20" s="207"/>
    </row>
    <row r="21" spans="1:12" ht="12.75">
      <c r="A21" s="149" t="s">
        <v>246</v>
      </c>
      <c r="B21" s="150">
        <v>3400</v>
      </c>
      <c r="C21" s="150">
        <v>34512</v>
      </c>
      <c r="D21" s="150">
        <v>8360</v>
      </c>
      <c r="E21" s="151" t="s">
        <v>138</v>
      </c>
      <c r="F21" s="150">
        <v>3534</v>
      </c>
      <c r="G21" s="150">
        <v>3534</v>
      </c>
      <c r="H21" s="150"/>
      <c r="I21" s="234"/>
      <c r="J21" s="234"/>
      <c r="L21" s="207"/>
    </row>
    <row r="22" spans="1:12" ht="12.75">
      <c r="A22" s="149" t="s">
        <v>247</v>
      </c>
      <c r="B22" s="150">
        <v>1612779</v>
      </c>
      <c r="C22" s="150">
        <v>1615306</v>
      </c>
      <c r="D22" s="150">
        <v>600623</v>
      </c>
      <c r="E22" s="151" t="s">
        <v>248</v>
      </c>
      <c r="F22" s="150">
        <v>185000</v>
      </c>
      <c r="G22" s="150">
        <v>185000</v>
      </c>
      <c r="H22" s="150">
        <v>226096</v>
      </c>
      <c r="I22" s="234"/>
      <c r="J22" s="234"/>
      <c r="L22" s="207"/>
    </row>
    <row r="23" spans="1:12" ht="12.75">
      <c r="A23" s="149"/>
      <c r="B23" s="150"/>
      <c r="C23" s="150"/>
      <c r="D23" s="150"/>
      <c r="E23" s="223" t="s">
        <v>249</v>
      </c>
      <c r="F23" s="150">
        <v>48680</v>
      </c>
      <c r="G23" s="225">
        <v>48680</v>
      </c>
      <c r="H23" s="225">
        <v>56453</v>
      </c>
      <c r="I23" s="234"/>
      <c r="J23" s="234"/>
      <c r="L23" s="207"/>
    </row>
    <row r="24" spans="1:12" ht="12.75">
      <c r="A24" s="224"/>
      <c r="B24" s="225"/>
      <c r="C24" s="225"/>
      <c r="D24" s="225"/>
      <c r="E24" s="223"/>
      <c r="F24" s="150"/>
      <c r="G24" s="225"/>
      <c r="H24" s="225"/>
      <c r="I24" s="234"/>
      <c r="J24" s="234"/>
      <c r="L24" s="207"/>
    </row>
    <row r="25" spans="1:12" ht="13.5" thickBot="1">
      <c r="A25" s="224"/>
      <c r="B25" s="226"/>
      <c r="C25" s="226"/>
      <c r="D25" s="226"/>
      <c r="E25" s="223"/>
      <c r="F25" s="226"/>
      <c r="G25" s="226"/>
      <c r="H25" s="226"/>
      <c r="I25" s="234"/>
      <c r="J25" s="234"/>
      <c r="L25" s="208"/>
    </row>
    <row r="26" spans="1:12" ht="13.5" thickBot="1">
      <c r="A26" s="227" t="s">
        <v>45</v>
      </c>
      <c r="B26" s="227">
        <f>SUM(B7:B25)</f>
        <v>3359013</v>
      </c>
      <c r="C26" s="227">
        <f>SUM(C7:C25)</f>
        <v>3398298</v>
      </c>
      <c r="D26" s="227">
        <f>SUM(D7:D25)</f>
        <v>2007418</v>
      </c>
      <c r="E26" s="227" t="s">
        <v>250</v>
      </c>
      <c r="F26" s="227">
        <f>SUM(F7:F25)</f>
        <v>3636942</v>
      </c>
      <c r="G26" s="227">
        <f>SUM(G7:G25)</f>
        <v>3676227</v>
      </c>
      <c r="H26" s="227">
        <f>SUM(H7:H25)</f>
        <v>2318500</v>
      </c>
      <c r="I26" s="162"/>
      <c r="J26" s="162"/>
      <c r="L26" s="209"/>
    </row>
    <row r="27" spans="1:10" ht="13.5" thickBot="1">
      <c r="A27" s="227" t="s">
        <v>251</v>
      </c>
      <c r="B27" s="227">
        <v>277929</v>
      </c>
      <c r="C27" s="227">
        <v>277929</v>
      </c>
      <c r="D27" s="227">
        <v>311082</v>
      </c>
      <c r="E27" s="156"/>
      <c r="F27" s="156"/>
      <c r="G27" s="156"/>
      <c r="H27" s="156"/>
      <c r="I27" s="234"/>
      <c r="J27" s="234"/>
    </row>
    <row r="28" spans="1:10" ht="12.75">
      <c r="A28" s="228" t="s">
        <v>252</v>
      </c>
      <c r="B28" s="229">
        <v>47700</v>
      </c>
      <c r="C28" s="230">
        <v>47700</v>
      </c>
      <c r="D28" s="230">
        <v>30000</v>
      </c>
      <c r="E28" s="156"/>
      <c r="F28" s="156"/>
      <c r="G28" s="156"/>
      <c r="H28" s="156"/>
      <c r="I28" s="234"/>
      <c r="J28" s="234"/>
    </row>
    <row r="29" spans="1:10" ht="13.5" thickBot="1">
      <c r="A29" s="231" t="s">
        <v>383</v>
      </c>
      <c r="B29" s="232">
        <v>230229</v>
      </c>
      <c r="C29" s="233">
        <v>230229</v>
      </c>
      <c r="D29" s="233">
        <v>281082</v>
      </c>
      <c r="E29" s="156"/>
      <c r="F29" s="156"/>
      <c r="G29" s="156"/>
      <c r="H29" s="156"/>
      <c r="I29" s="234"/>
      <c r="J29" s="234"/>
    </row>
    <row r="30" spans="9:10" ht="12.75">
      <c r="I30" s="93"/>
      <c r="J30" s="93"/>
    </row>
    <row r="31" spans="1:10" ht="12.75">
      <c r="A31" s="93"/>
      <c r="B31" s="93"/>
      <c r="C31" s="93"/>
      <c r="D31" s="93"/>
      <c r="E31" s="93"/>
      <c r="F31" s="93"/>
      <c r="G31" s="93"/>
      <c r="H31" s="93"/>
      <c r="I31" s="93"/>
      <c r="J31" s="93"/>
    </row>
    <row r="32" spans="1:10" ht="12.75">
      <c r="A32" s="93"/>
      <c r="B32" s="93"/>
      <c r="C32" s="93"/>
      <c r="D32" s="93"/>
      <c r="E32" s="93"/>
      <c r="F32" s="93"/>
      <c r="G32" s="93"/>
      <c r="H32" s="93"/>
      <c r="I32" s="93"/>
      <c r="J32" s="93"/>
    </row>
    <row r="33" spans="1:10" ht="12.75">
      <c r="A33" s="93"/>
      <c r="B33" s="93"/>
      <c r="C33" s="93"/>
      <c r="D33" s="93"/>
      <c r="E33" s="93"/>
      <c r="F33" s="93"/>
      <c r="G33" s="93"/>
      <c r="H33" s="93"/>
      <c r="I33" s="93"/>
      <c r="J33" s="93"/>
    </row>
  </sheetData>
  <mergeCells count="2">
    <mergeCell ref="B3:J3"/>
    <mergeCell ref="G1:H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D35"/>
  <sheetViews>
    <sheetView workbookViewId="0" topLeftCell="A1">
      <selection activeCell="E30" sqref="E30"/>
    </sheetView>
  </sheetViews>
  <sheetFormatPr defaultColWidth="9.00390625" defaultRowHeight="12.75"/>
  <cols>
    <col min="2" max="2" width="27.125" style="0" customWidth="1"/>
    <col min="3" max="3" width="18.25390625" style="0" customWidth="1"/>
  </cols>
  <sheetData>
    <row r="1" ht="12.75">
      <c r="C1" t="s">
        <v>523</v>
      </c>
    </row>
    <row r="6" ht="12.75">
      <c r="B6" s="454" t="s">
        <v>650</v>
      </c>
    </row>
    <row r="7" ht="12.75">
      <c r="B7" s="454"/>
    </row>
    <row r="8" ht="12.75">
      <c r="B8" s="454"/>
    </row>
    <row r="9" ht="12.75">
      <c r="B9" s="454"/>
    </row>
    <row r="10" ht="12.75">
      <c r="B10" s="454"/>
    </row>
    <row r="11" ht="12.75">
      <c r="B11" s="454"/>
    </row>
    <row r="13" ht="13.5" thickBot="1">
      <c r="C13" s="414" t="s">
        <v>22</v>
      </c>
    </row>
    <row r="14" spans="2:3" ht="13.5" thickBot="1">
      <c r="B14" s="455" t="s">
        <v>25</v>
      </c>
      <c r="C14" s="456" t="s">
        <v>649</v>
      </c>
    </row>
    <row r="15" spans="2:3" ht="12.75">
      <c r="B15" s="457" t="s">
        <v>41</v>
      </c>
      <c r="C15" s="418"/>
    </row>
    <row r="16" spans="2:3" ht="12.75">
      <c r="B16" s="5" t="s">
        <v>46</v>
      </c>
      <c r="C16" s="6"/>
    </row>
    <row r="17" spans="2:3" ht="12.75">
      <c r="B17" s="5" t="s">
        <v>524</v>
      </c>
      <c r="C17" s="6"/>
    </row>
    <row r="18" spans="2:3" ht="12.75">
      <c r="B18" s="5" t="s">
        <v>525</v>
      </c>
      <c r="C18" s="6">
        <v>640</v>
      </c>
    </row>
    <row r="19" spans="2:3" ht="12.75">
      <c r="B19" s="5" t="s">
        <v>526</v>
      </c>
      <c r="C19" s="6"/>
    </row>
    <row r="20" spans="2:3" ht="13.5" thickBot="1">
      <c r="B20" s="458" t="s">
        <v>527</v>
      </c>
      <c r="C20" s="428"/>
    </row>
    <row r="21" spans="2:3" ht="13.5" thickBot="1">
      <c r="B21" s="459" t="s">
        <v>18</v>
      </c>
      <c r="C21" s="460">
        <f>SUM(C16:C20)</f>
        <v>640</v>
      </c>
    </row>
    <row r="22" spans="2:3" ht="12.75">
      <c r="B22" s="417"/>
      <c r="C22" s="418"/>
    </row>
    <row r="23" spans="2:3" ht="12.75">
      <c r="B23" s="461" t="s">
        <v>40</v>
      </c>
      <c r="C23" s="6"/>
    </row>
    <row r="24" spans="2:3" ht="12.75">
      <c r="B24" s="5" t="s">
        <v>528</v>
      </c>
      <c r="C24" s="6"/>
    </row>
    <row r="25" spans="2:3" ht="12.75">
      <c r="B25" s="87" t="s">
        <v>529</v>
      </c>
      <c r="C25" s="88"/>
    </row>
    <row r="26" spans="2:3" ht="12.75">
      <c r="B26" s="87" t="s">
        <v>530</v>
      </c>
      <c r="C26" s="88">
        <v>640</v>
      </c>
    </row>
    <row r="27" spans="2:3" ht="12.75">
      <c r="B27" s="87" t="s">
        <v>531</v>
      </c>
      <c r="C27" s="88"/>
    </row>
    <row r="28" spans="2:3" ht="13.5" thickBot="1">
      <c r="B28" s="458" t="s">
        <v>44</v>
      </c>
      <c r="C28" s="428"/>
    </row>
    <row r="29" spans="2:3" ht="13.5" thickBot="1">
      <c r="B29" s="459" t="s">
        <v>18</v>
      </c>
      <c r="C29" s="460">
        <f>SUM(C24:C28)</f>
        <v>640</v>
      </c>
    </row>
    <row r="31" spans="2:4" ht="12.75">
      <c r="B31" s="538" t="s">
        <v>651</v>
      </c>
      <c r="C31" s="538"/>
      <c r="D31" s="538"/>
    </row>
    <row r="32" spans="2:4" ht="12.75">
      <c r="B32" s="538"/>
      <c r="C32" s="538"/>
      <c r="D32" s="538"/>
    </row>
    <row r="33" spans="2:4" ht="12.75">
      <c r="B33" s="538"/>
      <c r="C33" s="538"/>
      <c r="D33" s="538"/>
    </row>
    <row r="34" spans="2:4" ht="12.75">
      <c r="B34" s="538"/>
      <c r="C34" s="538"/>
      <c r="D34" s="538"/>
    </row>
    <row r="35" spans="2:4" ht="12.75">
      <c r="B35" s="538"/>
      <c r="C35" s="538"/>
      <c r="D35" s="538"/>
    </row>
  </sheetData>
  <mergeCells count="1">
    <mergeCell ref="B31:D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E80"/>
  <sheetViews>
    <sheetView workbookViewId="0" topLeftCell="A1">
      <selection activeCell="E21" sqref="E21"/>
    </sheetView>
  </sheetViews>
  <sheetFormatPr defaultColWidth="9.00390625" defaultRowHeight="12.75"/>
  <cols>
    <col min="3" max="3" width="38.375" style="0" bestFit="1" customWidth="1"/>
    <col min="4" max="5" width="11.375" style="0" customWidth="1"/>
  </cols>
  <sheetData>
    <row r="1" ht="12.75">
      <c r="E1" t="s">
        <v>124</v>
      </c>
    </row>
    <row r="2" spans="2:5" ht="12.75">
      <c r="B2" s="482" t="s">
        <v>634</v>
      </c>
      <c r="C2" s="482"/>
      <c r="D2" s="482"/>
      <c r="E2" s="482"/>
    </row>
    <row r="3" ht="13.5" thickBot="1">
      <c r="E3" t="s">
        <v>22</v>
      </c>
    </row>
    <row r="4" spans="2:5" ht="27" customHeight="1" thickBot="1">
      <c r="B4" s="58" t="s">
        <v>319</v>
      </c>
      <c r="C4" s="59" t="s">
        <v>25</v>
      </c>
      <c r="D4" s="343" t="s">
        <v>348</v>
      </c>
      <c r="E4" s="343" t="s">
        <v>348</v>
      </c>
    </row>
    <row r="5" spans="2:5" ht="3.75" customHeight="1">
      <c r="B5" s="55"/>
      <c r="C5" s="56"/>
      <c r="D5" s="57"/>
      <c r="E5" s="57"/>
    </row>
    <row r="6" spans="2:5" ht="12.75">
      <c r="B6" s="60"/>
      <c r="C6" s="66" t="s">
        <v>110</v>
      </c>
      <c r="D6" s="67"/>
      <c r="E6" s="67"/>
    </row>
    <row r="7" spans="2:5" ht="12.75">
      <c r="B7" s="46" t="s">
        <v>384</v>
      </c>
      <c r="C7" s="66" t="s">
        <v>216</v>
      </c>
      <c r="D7" s="67"/>
      <c r="E7" s="67"/>
    </row>
    <row r="8" spans="2:5" ht="12.75">
      <c r="B8" s="46"/>
      <c r="C8" s="203" t="s">
        <v>353</v>
      </c>
      <c r="D8" s="67">
        <v>250</v>
      </c>
      <c r="E8" s="67">
        <v>0</v>
      </c>
    </row>
    <row r="9" spans="2:5" ht="12.75">
      <c r="B9" s="46"/>
      <c r="C9" s="203" t="s">
        <v>405</v>
      </c>
      <c r="D9" s="67">
        <v>3731</v>
      </c>
      <c r="E9" s="67">
        <v>0</v>
      </c>
    </row>
    <row r="10" spans="2:5" ht="12.75">
      <c r="B10" s="126"/>
      <c r="C10" s="344" t="s">
        <v>354</v>
      </c>
      <c r="D10" s="346">
        <v>100</v>
      </c>
      <c r="E10" s="346">
        <v>0</v>
      </c>
    </row>
    <row r="11" spans="2:5" ht="12.75">
      <c r="B11" s="46" t="s">
        <v>385</v>
      </c>
      <c r="C11" s="345" t="s">
        <v>217</v>
      </c>
      <c r="D11" s="347"/>
      <c r="E11" s="347"/>
    </row>
    <row r="12" spans="2:5" ht="12.75">
      <c r="B12" s="46"/>
      <c r="C12" s="344"/>
      <c r="D12" s="347"/>
      <c r="E12" s="347"/>
    </row>
    <row r="13" spans="2:5" ht="12.75">
      <c r="B13" s="46" t="s">
        <v>386</v>
      </c>
      <c r="C13" s="345" t="s">
        <v>218</v>
      </c>
      <c r="D13" s="347"/>
      <c r="E13" s="347"/>
    </row>
    <row r="14" spans="2:5" ht="12.75">
      <c r="B14" s="46"/>
      <c r="C14" s="344"/>
      <c r="D14" s="347"/>
      <c r="E14" s="347"/>
    </row>
    <row r="15" spans="2:5" ht="12.75">
      <c r="B15" s="46" t="s">
        <v>387</v>
      </c>
      <c r="C15" s="345" t="s">
        <v>219</v>
      </c>
      <c r="D15" s="347"/>
      <c r="E15" s="347"/>
    </row>
    <row r="16" spans="2:5" ht="12.75">
      <c r="B16" s="46"/>
      <c r="C16" s="344" t="s">
        <v>406</v>
      </c>
      <c r="D16" s="347">
        <v>13189</v>
      </c>
      <c r="E16" s="347">
        <v>0</v>
      </c>
    </row>
    <row r="17" spans="2:5" ht="12.75">
      <c r="B17" s="46"/>
      <c r="C17" s="344"/>
      <c r="D17" s="347"/>
      <c r="E17" s="347"/>
    </row>
    <row r="18" spans="2:5" ht="12.75">
      <c r="B18" s="46" t="s">
        <v>388</v>
      </c>
      <c r="C18" s="48" t="s">
        <v>111</v>
      </c>
      <c r="D18" s="47"/>
      <c r="E18" s="47"/>
    </row>
    <row r="19" spans="2:5" ht="12.75">
      <c r="B19" s="46"/>
      <c r="C19" s="49" t="s">
        <v>112</v>
      </c>
      <c r="D19" s="51">
        <v>24951</v>
      </c>
      <c r="E19" s="51">
        <v>0</v>
      </c>
    </row>
    <row r="20" spans="2:5" ht="12.75">
      <c r="B20" s="46"/>
      <c r="C20" s="49" t="s">
        <v>140</v>
      </c>
      <c r="D20" s="52">
        <v>1173000</v>
      </c>
      <c r="E20" s="52">
        <v>1088</v>
      </c>
    </row>
    <row r="21" spans="2:5" ht="12.75">
      <c r="B21" s="46"/>
      <c r="C21" s="49" t="s">
        <v>141</v>
      </c>
      <c r="D21" s="52">
        <v>43999</v>
      </c>
      <c r="E21" s="52">
        <v>2516</v>
      </c>
    </row>
    <row r="22" spans="2:5" ht="12.75">
      <c r="B22" s="46"/>
      <c r="C22" s="49" t="s">
        <v>142</v>
      </c>
      <c r="D22" s="52">
        <v>19444</v>
      </c>
      <c r="E22" s="52">
        <v>478</v>
      </c>
    </row>
    <row r="23" spans="2:5" ht="12.75">
      <c r="B23" s="46"/>
      <c r="C23" s="49" t="s">
        <v>143</v>
      </c>
      <c r="D23" s="52">
        <v>42943</v>
      </c>
      <c r="E23" s="52">
        <v>6843</v>
      </c>
    </row>
    <row r="24" spans="2:5" ht="12.75">
      <c r="B24" s="46"/>
      <c r="C24" s="49" t="s">
        <v>144</v>
      </c>
      <c r="D24" s="52">
        <v>147206</v>
      </c>
      <c r="E24" s="52">
        <v>8785</v>
      </c>
    </row>
    <row r="25" spans="2:5" ht="12.75">
      <c r="B25" s="46"/>
      <c r="C25" s="49" t="s">
        <v>635</v>
      </c>
      <c r="D25" s="52">
        <v>3173</v>
      </c>
      <c r="E25" s="52">
        <v>2868</v>
      </c>
    </row>
    <row r="26" spans="2:5" ht="12.75">
      <c r="B26" s="46"/>
      <c r="C26" s="49" t="s">
        <v>637</v>
      </c>
      <c r="D26" s="52"/>
      <c r="E26" s="52">
        <v>5685</v>
      </c>
    </row>
    <row r="27" spans="2:5" ht="12.75">
      <c r="B27" s="46"/>
      <c r="C27" s="49" t="s">
        <v>638</v>
      </c>
      <c r="D27" s="52"/>
      <c r="E27" s="52">
        <v>4433</v>
      </c>
    </row>
    <row r="28" spans="2:5" ht="12.75">
      <c r="B28" s="46"/>
      <c r="C28" s="49" t="s">
        <v>640</v>
      </c>
      <c r="D28" s="52"/>
      <c r="E28" s="52">
        <v>27130</v>
      </c>
    </row>
    <row r="29" spans="2:5" ht="12.75">
      <c r="B29" s="46"/>
      <c r="C29" s="49" t="s">
        <v>641</v>
      </c>
      <c r="D29" s="52"/>
      <c r="E29" s="52">
        <v>1472</v>
      </c>
    </row>
    <row r="30" spans="2:5" ht="12.75">
      <c r="B30" s="46"/>
      <c r="C30" s="49" t="s">
        <v>642</v>
      </c>
      <c r="D30" s="52"/>
      <c r="E30" s="52">
        <v>1176</v>
      </c>
    </row>
    <row r="31" spans="2:5" ht="12.75">
      <c r="B31" s="46"/>
      <c r="C31" s="49" t="s">
        <v>643</v>
      </c>
      <c r="D31" s="52"/>
      <c r="E31" s="52">
        <v>6720</v>
      </c>
    </row>
    <row r="32" spans="2:5" ht="12.75">
      <c r="B32" s="46"/>
      <c r="C32" s="49" t="s">
        <v>644</v>
      </c>
      <c r="D32" s="52"/>
      <c r="E32" s="52">
        <v>8011</v>
      </c>
    </row>
    <row r="33" spans="2:5" ht="12.75">
      <c r="B33" s="46"/>
      <c r="C33" s="49" t="s">
        <v>352</v>
      </c>
      <c r="D33" s="52">
        <v>12500</v>
      </c>
      <c r="E33" s="52">
        <v>21144</v>
      </c>
    </row>
    <row r="34" spans="2:5" ht="12.75">
      <c r="B34" s="46" t="s">
        <v>389</v>
      </c>
      <c r="C34" s="48" t="s">
        <v>215</v>
      </c>
      <c r="D34" s="52"/>
      <c r="E34" s="52"/>
    </row>
    <row r="35" spans="2:5" ht="13.5" thickBot="1">
      <c r="B35" s="200"/>
      <c r="C35" s="201"/>
      <c r="D35" s="202"/>
      <c r="E35" s="202"/>
    </row>
    <row r="36" spans="2:5" ht="13.5" thickBot="1">
      <c r="B36" s="58"/>
      <c r="C36" s="63" t="s">
        <v>113</v>
      </c>
      <c r="D36" s="64">
        <f>SUM(D7:D35)</f>
        <v>1484486</v>
      </c>
      <c r="E36" s="64">
        <f>SUM(E7:E35)</f>
        <v>98349</v>
      </c>
    </row>
    <row r="37" spans="2:5" ht="12.75">
      <c r="B37" s="55"/>
      <c r="C37" s="61"/>
      <c r="D37" s="62"/>
      <c r="E37" s="62"/>
    </row>
    <row r="38" spans="2:5" ht="13.5" thickBot="1">
      <c r="B38" s="69"/>
      <c r="C38" s="350" t="s">
        <v>114</v>
      </c>
      <c r="D38" s="70"/>
      <c r="E38" s="70"/>
    </row>
    <row r="39" spans="2:5" ht="12.75">
      <c r="B39" s="65" t="s">
        <v>384</v>
      </c>
      <c r="C39" s="345" t="s">
        <v>216</v>
      </c>
      <c r="D39" s="67"/>
      <c r="E39" s="67"/>
    </row>
    <row r="40" spans="2:5" ht="12.75">
      <c r="B40" s="65"/>
      <c r="C40" s="348"/>
      <c r="D40" s="67"/>
      <c r="E40" s="67"/>
    </row>
    <row r="41" spans="2:5" ht="12.75">
      <c r="B41" s="65" t="s">
        <v>385</v>
      </c>
      <c r="C41" s="345" t="s">
        <v>217</v>
      </c>
      <c r="D41" s="67"/>
      <c r="E41" s="67"/>
    </row>
    <row r="42" spans="2:5" ht="12.75">
      <c r="B42" s="65"/>
      <c r="C42" s="344"/>
      <c r="D42" s="67"/>
      <c r="E42" s="67"/>
    </row>
    <row r="43" spans="2:5" ht="12.75">
      <c r="B43" s="65" t="s">
        <v>386</v>
      </c>
      <c r="C43" s="345" t="s">
        <v>218</v>
      </c>
      <c r="D43" s="67"/>
      <c r="E43" s="67"/>
    </row>
    <row r="44" spans="2:5" ht="12.75">
      <c r="B44" s="65"/>
      <c r="C44" s="349"/>
      <c r="D44" s="67"/>
      <c r="E44" s="67"/>
    </row>
    <row r="45" spans="2:5" ht="12.75">
      <c r="B45" s="65" t="s">
        <v>387</v>
      </c>
      <c r="C45" s="348" t="s">
        <v>219</v>
      </c>
      <c r="D45" s="204"/>
      <c r="E45" s="204"/>
    </row>
    <row r="46" spans="2:5" ht="12.75">
      <c r="B46" s="65"/>
      <c r="C46" s="344"/>
      <c r="D46" s="204"/>
      <c r="E46" s="204"/>
    </row>
    <row r="47" spans="2:5" ht="12.75">
      <c r="B47" s="46" t="s">
        <v>388</v>
      </c>
      <c r="C47" s="48" t="s">
        <v>111</v>
      </c>
      <c r="D47" s="53"/>
      <c r="E47" s="53"/>
    </row>
    <row r="48" spans="2:5" ht="12.75">
      <c r="B48" s="46"/>
      <c r="C48" s="49" t="s">
        <v>349</v>
      </c>
      <c r="D48" s="52">
        <v>19987</v>
      </c>
      <c r="E48" s="52"/>
    </row>
    <row r="49" spans="2:5" ht="12.75">
      <c r="B49" s="46"/>
      <c r="C49" s="49" t="s">
        <v>128</v>
      </c>
      <c r="D49" s="52">
        <v>623</v>
      </c>
      <c r="E49" s="52"/>
    </row>
    <row r="50" spans="2:5" ht="12.75">
      <c r="B50" s="46"/>
      <c r="C50" s="49" t="s">
        <v>350</v>
      </c>
      <c r="D50" s="52">
        <v>6000</v>
      </c>
      <c r="E50" s="52"/>
    </row>
    <row r="51" spans="2:5" ht="12.75">
      <c r="B51" s="46"/>
      <c r="C51" s="49" t="s">
        <v>636</v>
      </c>
      <c r="D51" s="52"/>
      <c r="E51" s="52">
        <v>5000</v>
      </c>
    </row>
    <row r="52" spans="2:5" ht="12.75">
      <c r="B52" s="46"/>
      <c r="C52" s="49" t="s">
        <v>639</v>
      </c>
      <c r="D52" s="52"/>
      <c r="E52" s="52">
        <v>6666</v>
      </c>
    </row>
    <row r="53" spans="2:5" ht="13.5" thickBot="1">
      <c r="B53" s="46"/>
      <c r="C53" s="49" t="s">
        <v>351</v>
      </c>
      <c r="D53" s="52">
        <v>7000</v>
      </c>
      <c r="E53" s="52"/>
    </row>
    <row r="54" spans="2:5" ht="13.5" thickBot="1">
      <c r="B54" s="58"/>
      <c r="C54" s="63" t="s">
        <v>115</v>
      </c>
      <c r="D54" s="71">
        <f>SUM(D44:D53)</f>
        <v>33610</v>
      </c>
      <c r="E54" s="71">
        <f>SUM(E44:E53)</f>
        <v>11666</v>
      </c>
    </row>
    <row r="55" spans="2:5" ht="12.75">
      <c r="B55" s="55"/>
      <c r="C55" s="61"/>
      <c r="D55" s="68"/>
      <c r="E55" s="68"/>
    </row>
    <row r="56" spans="2:5" ht="13.5" thickBot="1">
      <c r="B56" s="69" t="s">
        <v>388</v>
      </c>
      <c r="C56" s="350" t="s">
        <v>344</v>
      </c>
      <c r="D56" s="72"/>
      <c r="E56" s="72"/>
    </row>
    <row r="57" spans="2:5" ht="13.5" thickBot="1">
      <c r="B57" s="55"/>
      <c r="C57" s="61" t="s">
        <v>645</v>
      </c>
      <c r="D57" s="62">
        <v>15191</v>
      </c>
      <c r="E57" s="62">
        <v>6500</v>
      </c>
    </row>
    <row r="58" spans="2:5" ht="13.5" thickBot="1">
      <c r="B58" s="58"/>
      <c r="C58" s="63" t="s">
        <v>344</v>
      </c>
      <c r="D58" s="64">
        <f>SUM(D57:D57)</f>
        <v>15191</v>
      </c>
      <c r="E58" s="64">
        <f>SUM(E57:E57)</f>
        <v>6500</v>
      </c>
    </row>
    <row r="59" spans="2:5" ht="12.75">
      <c r="B59" s="351"/>
      <c r="C59" s="352"/>
      <c r="D59" s="353"/>
      <c r="E59" s="353"/>
    </row>
    <row r="60" spans="2:5" ht="12.75">
      <c r="B60" s="46" t="s">
        <v>388</v>
      </c>
      <c r="C60" s="354" t="s">
        <v>355</v>
      </c>
      <c r="D60" s="355"/>
      <c r="E60" s="355"/>
    </row>
    <row r="61" spans="2:5" ht="12.75">
      <c r="B61" s="463"/>
      <c r="C61" s="464" t="s">
        <v>646</v>
      </c>
      <c r="D61" s="465"/>
      <c r="E61" s="465">
        <v>11700</v>
      </c>
    </row>
    <row r="62" spans="2:5" ht="12.75">
      <c r="B62" s="46"/>
      <c r="C62" s="356" t="s">
        <v>355</v>
      </c>
      <c r="D62" s="355">
        <f>SUM(D60:D61)</f>
        <v>0</v>
      </c>
      <c r="E62" s="355">
        <f>SUM(E60:E61)</f>
        <v>11700</v>
      </c>
    </row>
    <row r="63" spans="2:5" ht="12.75">
      <c r="B63" s="357"/>
      <c r="C63" s="358"/>
      <c r="D63" s="359"/>
      <c r="E63" s="359"/>
    </row>
    <row r="64" spans="2:5" ht="13.5" thickBot="1">
      <c r="B64" s="374" t="s">
        <v>388</v>
      </c>
      <c r="C64" s="360" t="s">
        <v>116</v>
      </c>
      <c r="D64" s="73"/>
      <c r="E64" s="73"/>
    </row>
    <row r="65" spans="2:5" ht="12.75">
      <c r="B65" s="50"/>
      <c r="C65" s="54" t="s">
        <v>145</v>
      </c>
      <c r="D65" s="51">
        <v>11000</v>
      </c>
      <c r="E65" s="51"/>
    </row>
    <row r="66" spans="2:5" ht="12.75">
      <c r="B66" s="50"/>
      <c r="C66" s="54" t="s">
        <v>117</v>
      </c>
      <c r="D66" s="51">
        <v>2500</v>
      </c>
      <c r="E66" s="51">
        <v>2500</v>
      </c>
    </row>
    <row r="67" spans="2:5" ht="12.75">
      <c r="B67" s="50"/>
      <c r="C67" s="54" t="s">
        <v>118</v>
      </c>
      <c r="D67" s="51">
        <v>997</v>
      </c>
      <c r="E67" s="51"/>
    </row>
    <row r="68" spans="2:5" ht="12.75">
      <c r="B68" s="50"/>
      <c r="C68" s="54" t="s">
        <v>119</v>
      </c>
      <c r="D68" s="51">
        <v>2880</v>
      </c>
      <c r="E68" s="51">
        <v>2880</v>
      </c>
    </row>
    <row r="69" spans="2:5" ht="12.75">
      <c r="B69" s="50"/>
      <c r="C69" s="54" t="s">
        <v>129</v>
      </c>
      <c r="D69" s="51">
        <v>6000</v>
      </c>
      <c r="E69" s="51">
        <v>6000</v>
      </c>
    </row>
    <row r="70" spans="2:5" ht="12.75">
      <c r="B70" s="74"/>
      <c r="C70" s="75" t="s">
        <v>356</v>
      </c>
      <c r="D70" s="76">
        <v>12000</v>
      </c>
      <c r="E70" s="76">
        <v>12000</v>
      </c>
    </row>
    <row r="71" spans="2:5" ht="12.75">
      <c r="B71" s="74"/>
      <c r="C71" s="75" t="s">
        <v>357</v>
      </c>
      <c r="D71" s="76">
        <v>5640</v>
      </c>
      <c r="E71" s="76">
        <v>5640</v>
      </c>
    </row>
    <row r="72" spans="2:5" ht="12.75">
      <c r="B72" s="74"/>
      <c r="C72" s="75" t="s">
        <v>358</v>
      </c>
      <c r="D72" s="76">
        <v>880</v>
      </c>
      <c r="E72" s="76">
        <v>880</v>
      </c>
    </row>
    <row r="73" spans="2:5" ht="12.75">
      <c r="B73" s="74"/>
      <c r="C73" s="466" t="s">
        <v>647</v>
      </c>
      <c r="D73" s="76"/>
      <c r="E73" s="76">
        <v>12000</v>
      </c>
    </row>
    <row r="74" spans="2:5" ht="12.75">
      <c r="B74" s="74"/>
      <c r="C74" s="466" t="s">
        <v>648</v>
      </c>
      <c r="D74" s="76"/>
      <c r="E74" s="76">
        <v>7770</v>
      </c>
    </row>
    <row r="75" spans="2:5" ht="13.5" thickBot="1">
      <c r="B75" s="74"/>
      <c r="C75" s="75" t="s">
        <v>120</v>
      </c>
      <c r="D75" s="76">
        <v>6783</v>
      </c>
      <c r="E75" s="76">
        <v>6783</v>
      </c>
    </row>
    <row r="76" spans="2:5" ht="13.5" thickBot="1">
      <c r="B76" s="77"/>
      <c r="C76" s="78" t="s">
        <v>121</v>
      </c>
      <c r="D76" s="79">
        <f>SUM(D65:D75)</f>
        <v>48680</v>
      </c>
      <c r="E76" s="79">
        <f>SUM(E65:E75)</f>
        <v>56453</v>
      </c>
    </row>
    <row r="77" spans="2:5" ht="13.5" thickBot="1">
      <c r="B77" s="3"/>
      <c r="C77" s="80"/>
      <c r="D77" s="4"/>
      <c r="E77" s="4"/>
    </row>
    <row r="78" spans="2:5" ht="13.5" thickBot="1">
      <c r="B78" s="375" t="s">
        <v>388</v>
      </c>
      <c r="C78" s="78" t="s">
        <v>37</v>
      </c>
      <c r="D78" s="79">
        <v>18870</v>
      </c>
      <c r="E78" s="79">
        <v>16718</v>
      </c>
    </row>
    <row r="79" spans="2:5" ht="13.5" thickBot="1">
      <c r="B79" s="3"/>
      <c r="C79" s="80"/>
      <c r="D79" s="4"/>
      <c r="E79" s="4"/>
    </row>
    <row r="80" spans="2:5" ht="16.5" thickBot="1" thickTop="1">
      <c r="B80" s="82" t="s">
        <v>122</v>
      </c>
      <c r="C80" s="83"/>
      <c r="D80" s="84">
        <f>D36+D54+D58+D76+D78+D62</f>
        <v>1600837</v>
      </c>
      <c r="E80" s="84">
        <f>E36+E54+E58+E76+E78+E62</f>
        <v>201386</v>
      </c>
    </row>
  </sheetData>
  <mergeCells count="1">
    <mergeCell ref="B2:E2"/>
  </mergeCells>
  <printOptions/>
  <pageMargins left="0.7874015748031497" right="0.7874015748031497" top="0" bottom="0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B1">
      <selection activeCell="G23" sqref="G23"/>
    </sheetView>
  </sheetViews>
  <sheetFormatPr defaultColWidth="9.00390625" defaultRowHeight="12.75"/>
  <cols>
    <col min="1" max="1" width="6.125" style="0" customWidth="1"/>
    <col min="2" max="2" width="32.25390625" style="0" customWidth="1"/>
    <col min="3" max="3" width="13.25390625" style="0" customWidth="1"/>
    <col min="4" max="4" width="14.75390625" style="0" customWidth="1"/>
    <col min="5" max="5" width="13.25390625" style="0" customWidth="1"/>
    <col min="6" max="6" width="11.375" style="0" customWidth="1"/>
    <col min="7" max="9" width="13.625" style="0" customWidth="1"/>
  </cols>
  <sheetData>
    <row r="1" ht="12.75">
      <c r="H1" t="s">
        <v>198</v>
      </c>
    </row>
    <row r="2" spans="2:9" ht="13.5" thickBot="1">
      <c r="B2" s="549" t="s">
        <v>551</v>
      </c>
      <c r="C2" s="549"/>
      <c r="D2" s="549"/>
      <c r="E2" s="549"/>
      <c r="F2" s="549"/>
      <c r="G2" s="549"/>
      <c r="H2" s="549"/>
      <c r="I2" s="549"/>
    </row>
    <row r="3" ht="13.5" hidden="1" thickBot="1"/>
    <row r="4" spans="1:9" ht="27.75" customHeight="1">
      <c r="A4" s="523" t="s">
        <v>319</v>
      </c>
      <c r="B4" s="553" t="s">
        <v>58</v>
      </c>
      <c r="C4" s="550" t="s">
        <v>712</v>
      </c>
      <c r="D4" s="551"/>
      <c r="E4" s="551"/>
      <c r="F4" s="552"/>
      <c r="G4" s="551" t="s">
        <v>713</v>
      </c>
      <c r="H4" s="551"/>
      <c r="I4" s="552"/>
    </row>
    <row r="5" spans="1:9" ht="12.75">
      <c r="A5" s="543"/>
      <c r="B5" s="554"/>
      <c r="C5" s="539" t="s">
        <v>103</v>
      </c>
      <c r="D5" s="547" t="s">
        <v>100</v>
      </c>
      <c r="E5" s="547" t="s">
        <v>97</v>
      </c>
      <c r="F5" s="545" t="s">
        <v>98</v>
      </c>
      <c r="G5" s="539" t="s">
        <v>102</v>
      </c>
      <c r="H5" s="547" t="s">
        <v>101</v>
      </c>
      <c r="I5" s="545" t="s">
        <v>99</v>
      </c>
    </row>
    <row r="6" spans="1:9" ht="13.5" thickBot="1">
      <c r="A6" s="544"/>
      <c r="B6" s="555"/>
      <c r="C6" s="540"/>
      <c r="D6" s="548"/>
      <c r="E6" s="548"/>
      <c r="F6" s="546"/>
      <c r="G6" s="540"/>
      <c r="H6" s="548"/>
      <c r="I6" s="546"/>
    </row>
    <row r="7" spans="1:9" ht="12.75">
      <c r="A7" s="239"/>
      <c r="B7" s="95" t="s">
        <v>59</v>
      </c>
      <c r="C7" s="30">
        <v>111</v>
      </c>
      <c r="D7" s="8">
        <v>10</v>
      </c>
      <c r="E7" s="8">
        <v>5</v>
      </c>
      <c r="F7" s="99" t="s">
        <v>553</v>
      </c>
      <c r="G7" s="30">
        <v>130</v>
      </c>
      <c r="H7" s="8"/>
      <c r="I7" s="9"/>
    </row>
    <row r="8" spans="1:9" ht="12.75">
      <c r="A8" s="140"/>
      <c r="B8" s="96" t="s">
        <v>552</v>
      </c>
      <c r="C8" s="100">
        <v>81</v>
      </c>
      <c r="D8" s="11"/>
      <c r="E8" s="11"/>
      <c r="F8" s="12"/>
      <c r="G8" s="29">
        <v>80</v>
      </c>
      <c r="H8" s="11"/>
      <c r="I8" s="12"/>
    </row>
    <row r="9" spans="1:9" ht="12.75">
      <c r="A9" s="140"/>
      <c r="B9" s="96" t="s">
        <v>60</v>
      </c>
      <c r="C9" s="100">
        <v>43</v>
      </c>
      <c r="D9" s="11">
        <v>2</v>
      </c>
      <c r="E9" s="11"/>
      <c r="F9" s="12"/>
      <c r="G9" s="100">
        <v>37</v>
      </c>
      <c r="H9" s="11">
        <v>1</v>
      </c>
      <c r="I9" s="12"/>
    </row>
    <row r="10" spans="1:9" ht="12.75">
      <c r="A10" s="140"/>
      <c r="B10" s="96" t="s">
        <v>61</v>
      </c>
      <c r="C10" s="100">
        <v>64</v>
      </c>
      <c r="D10" s="11"/>
      <c r="E10" s="11">
        <v>1</v>
      </c>
      <c r="F10" s="12"/>
      <c r="G10" s="100">
        <v>65</v>
      </c>
      <c r="H10" s="11"/>
      <c r="I10" s="12"/>
    </row>
    <row r="11" spans="1:9" ht="12.75">
      <c r="A11" s="140"/>
      <c r="B11" s="96" t="s">
        <v>62</v>
      </c>
      <c r="C11" s="100">
        <v>24</v>
      </c>
      <c r="D11" s="11"/>
      <c r="E11" s="11">
        <v>1</v>
      </c>
      <c r="F11" s="12"/>
      <c r="G11" s="100">
        <v>25</v>
      </c>
      <c r="H11" s="11"/>
      <c r="I11" s="12"/>
    </row>
    <row r="12" spans="1:9" ht="12.75">
      <c r="A12" s="140"/>
      <c r="B12" s="96" t="s">
        <v>63</v>
      </c>
      <c r="C12" s="29">
        <v>8</v>
      </c>
      <c r="D12" s="11">
        <v>3</v>
      </c>
      <c r="E12" s="11"/>
      <c r="F12" s="12"/>
      <c r="G12" s="29">
        <v>11</v>
      </c>
      <c r="H12" s="11"/>
      <c r="I12" s="12"/>
    </row>
    <row r="13" spans="1:9" ht="12.75">
      <c r="A13" s="140"/>
      <c r="B13" s="96" t="s">
        <v>64</v>
      </c>
      <c r="C13" s="100">
        <v>7</v>
      </c>
      <c r="D13" s="11"/>
      <c r="E13" s="11"/>
      <c r="F13" s="12"/>
      <c r="G13" s="100">
        <v>7</v>
      </c>
      <c r="H13" s="11"/>
      <c r="I13" s="12"/>
    </row>
    <row r="14" spans="1:9" ht="12.75">
      <c r="A14" s="140"/>
      <c r="B14" s="96" t="s">
        <v>65</v>
      </c>
      <c r="C14" s="100">
        <v>25</v>
      </c>
      <c r="D14" s="11">
        <v>3</v>
      </c>
      <c r="E14" s="11">
        <v>1</v>
      </c>
      <c r="F14" s="12"/>
      <c r="G14" s="100">
        <v>27</v>
      </c>
      <c r="H14" s="11"/>
      <c r="I14" s="12"/>
    </row>
    <row r="15" spans="1:9" ht="12.75">
      <c r="A15" s="140"/>
      <c r="B15" s="96" t="s">
        <v>66</v>
      </c>
      <c r="C15" s="100">
        <v>30</v>
      </c>
      <c r="D15" s="11"/>
      <c r="E15" s="11"/>
      <c r="F15" s="12"/>
      <c r="G15" s="100">
        <v>30</v>
      </c>
      <c r="H15" s="11"/>
      <c r="I15" s="12"/>
    </row>
    <row r="16" spans="1:9" ht="12.75">
      <c r="A16" s="140"/>
      <c r="B16" s="97" t="s">
        <v>67</v>
      </c>
      <c r="C16" s="101">
        <f>SUM(C7:C15)</f>
        <v>393</v>
      </c>
      <c r="D16" s="101">
        <f>SUM(D7:D15)</f>
        <v>18</v>
      </c>
      <c r="E16" s="101">
        <f>SUM(E7:E15)</f>
        <v>8</v>
      </c>
      <c r="F16" s="101">
        <v>11</v>
      </c>
      <c r="G16" s="101">
        <f>SUM(G7:G15)</f>
        <v>412</v>
      </c>
      <c r="H16" s="101">
        <f>SUM(H7:H15)</f>
        <v>1</v>
      </c>
      <c r="I16" s="101">
        <f>SUM(I7:I15)</f>
        <v>0</v>
      </c>
    </row>
    <row r="17" spans="1:9" ht="13.5" thickBot="1">
      <c r="A17" s="241"/>
      <c r="B17" s="98" t="s">
        <v>68</v>
      </c>
      <c r="C17" s="102">
        <v>30</v>
      </c>
      <c r="D17" s="15"/>
      <c r="E17" s="15"/>
      <c r="F17" s="16">
        <v>0</v>
      </c>
      <c r="G17" s="102">
        <v>30</v>
      </c>
      <c r="H17" s="15"/>
      <c r="I17" s="16"/>
    </row>
    <row r="18" spans="1:9" ht="13.5" thickBot="1">
      <c r="A18" s="361"/>
      <c r="B18" s="94" t="s">
        <v>69</v>
      </c>
      <c r="C18" s="103">
        <f>SUM(C16:C17)</f>
        <v>423</v>
      </c>
      <c r="D18" s="103">
        <f>SUM(D16:D17)</f>
        <v>18</v>
      </c>
      <c r="E18" s="103">
        <f>SUM(E16:E17)</f>
        <v>8</v>
      </c>
      <c r="F18" s="103">
        <f>SUM(F16:F17)</f>
        <v>11</v>
      </c>
      <c r="G18" s="103">
        <f>G16+G17</f>
        <v>442</v>
      </c>
      <c r="H18" s="103">
        <f>H16+H17</f>
        <v>1</v>
      </c>
      <c r="I18" s="103">
        <f>I16+I17</f>
        <v>0</v>
      </c>
    </row>
    <row r="19" spans="2:9" ht="12.75">
      <c r="B19" s="122"/>
      <c r="C19" s="2"/>
      <c r="D19" s="2"/>
      <c r="E19" s="2"/>
      <c r="F19" s="2"/>
      <c r="G19" s="2"/>
      <c r="H19" s="2"/>
      <c r="I19" s="2"/>
    </row>
    <row r="20" spans="2:9" ht="12.75">
      <c r="B20" s="122"/>
      <c r="C20" s="2"/>
      <c r="D20" s="2"/>
      <c r="E20" s="2"/>
      <c r="F20" s="2"/>
      <c r="G20" s="2"/>
      <c r="H20" s="2"/>
      <c r="I20" s="2"/>
    </row>
    <row r="21" spans="2:9" ht="12.75">
      <c r="B21" s="122"/>
      <c r="C21" s="2"/>
      <c r="D21" s="2"/>
      <c r="E21" s="2"/>
      <c r="F21" s="2"/>
      <c r="G21" s="2"/>
      <c r="H21" s="2"/>
      <c r="I21" s="2"/>
    </row>
    <row r="22" spans="2:9" ht="12.75">
      <c r="B22" s="481" t="s">
        <v>123</v>
      </c>
      <c r="C22" s="481"/>
      <c r="D22" s="481"/>
      <c r="E22" s="481"/>
      <c r="F22" s="481"/>
      <c r="G22" s="481"/>
      <c r="H22" s="481"/>
      <c r="I22" s="481"/>
    </row>
    <row r="23" spans="2:9" ht="12.75">
      <c r="B23" s="1"/>
      <c r="C23" s="1"/>
      <c r="D23" s="1"/>
      <c r="E23" s="1"/>
      <c r="F23" s="1"/>
      <c r="G23" s="1"/>
      <c r="H23" s="1"/>
      <c r="I23" s="1"/>
    </row>
    <row r="24" spans="2:9" ht="12.75">
      <c r="B24" s="1"/>
      <c r="C24" s="1"/>
      <c r="D24" s="1"/>
      <c r="E24" s="1"/>
      <c r="F24" s="1"/>
      <c r="G24" s="1"/>
      <c r="H24" s="1"/>
      <c r="I24" s="1"/>
    </row>
    <row r="25" spans="2:9" ht="12.75">
      <c r="B25" s="1"/>
      <c r="C25" s="1"/>
      <c r="D25" s="1"/>
      <c r="E25" s="1"/>
      <c r="F25" s="1"/>
      <c r="G25" s="1"/>
      <c r="H25" s="1"/>
      <c r="I25" s="1"/>
    </row>
    <row r="26" spans="2:9" ht="12.75">
      <c r="B26" s="1" t="s">
        <v>554</v>
      </c>
      <c r="C26" s="1"/>
      <c r="D26" s="1"/>
      <c r="E26" s="1"/>
      <c r="F26" s="1"/>
      <c r="G26" s="1"/>
      <c r="H26" s="1"/>
      <c r="I26" s="1"/>
    </row>
    <row r="27" spans="2:9" ht="12.75">
      <c r="B27" s="1" t="s">
        <v>555</v>
      </c>
      <c r="C27" s="1"/>
      <c r="D27" s="1"/>
      <c r="E27" s="1"/>
      <c r="F27" s="1"/>
      <c r="G27" s="1"/>
      <c r="H27" s="1"/>
      <c r="I27" s="1"/>
    </row>
    <row r="28" spans="2:9" ht="12.75">
      <c r="B28" s="541" t="s">
        <v>720</v>
      </c>
      <c r="C28" s="541"/>
      <c r="D28" s="541"/>
      <c r="E28" s="541"/>
      <c r="F28" s="541"/>
      <c r="G28" s="541"/>
      <c r="H28" s="541"/>
      <c r="I28" s="541"/>
    </row>
    <row r="29" spans="1:9" ht="12.75">
      <c r="A29" t="s">
        <v>382</v>
      </c>
      <c r="B29" s="481"/>
      <c r="C29" s="481"/>
      <c r="D29" s="481"/>
      <c r="E29" s="481"/>
      <c r="F29" s="481"/>
      <c r="G29" s="481"/>
      <c r="H29" s="481"/>
      <c r="I29" s="481"/>
    </row>
    <row r="30" spans="2:9" ht="12.75">
      <c r="B30" s="542"/>
      <c r="C30" s="542"/>
      <c r="D30" s="542"/>
      <c r="E30" s="542"/>
      <c r="F30" s="542"/>
      <c r="G30" s="542"/>
      <c r="H30" s="542"/>
      <c r="I30" s="542"/>
    </row>
    <row r="31" spans="2:9" ht="12.75">
      <c r="B31" s="481"/>
      <c r="C31" s="481"/>
      <c r="D31" s="481"/>
      <c r="E31" s="481"/>
      <c r="F31" s="481"/>
      <c r="G31" s="481"/>
      <c r="H31" s="481"/>
      <c r="I31" s="481"/>
    </row>
    <row r="32" spans="2:9" ht="12.75" customHeight="1">
      <c r="B32" s="481"/>
      <c r="C32" s="481"/>
      <c r="D32" s="481"/>
      <c r="E32" s="481"/>
      <c r="F32" s="481"/>
      <c r="G32" s="481"/>
      <c r="H32" s="481"/>
      <c r="I32" s="481"/>
    </row>
    <row r="33" spans="2:9" ht="12.75">
      <c r="B33" s="481"/>
      <c r="C33" s="481"/>
      <c r="D33" s="481"/>
      <c r="E33" s="481"/>
      <c r="F33" s="481"/>
      <c r="G33" s="481"/>
      <c r="H33" s="481"/>
      <c r="I33" s="481"/>
    </row>
    <row r="34" spans="2:9" ht="12.75">
      <c r="B34" s="481"/>
      <c r="C34" s="481"/>
      <c r="D34" s="481"/>
      <c r="E34" s="481"/>
      <c r="F34" s="481"/>
      <c r="G34" s="481"/>
      <c r="H34" s="481"/>
      <c r="I34" s="481"/>
    </row>
    <row r="35" spans="2:9" ht="12.75" customHeight="1">
      <c r="B35" s="1"/>
      <c r="C35" s="1"/>
      <c r="D35" s="1"/>
      <c r="E35" s="1"/>
      <c r="F35" s="1"/>
      <c r="G35" s="1"/>
      <c r="H35" s="1"/>
      <c r="I35" s="1"/>
    </row>
    <row r="36" spans="2:9" ht="12.75">
      <c r="B36" s="1"/>
      <c r="C36" s="1"/>
      <c r="D36" s="1"/>
      <c r="E36" s="1"/>
      <c r="F36" s="1"/>
      <c r="G36" s="1"/>
      <c r="H36" s="1"/>
      <c r="I36" s="1"/>
    </row>
  </sheetData>
  <mergeCells count="20">
    <mergeCell ref="B2:I2"/>
    <mergeCell ref="C4:F4"/>
    <mergeCell ref="G4:I4"/>
    <mergeCell ref="B4:B6"/>
    <mergeCell ref="C5:C6"/>
    <mergeCell ref="D5:D6"/>
    <mergeCell ref="E5:E6"/>
    <mergeCell ref="F5:F6"/>
    <mergeCell ref="A4:A6"/>
    <mergeCell ref="I5:I6"/>
    <mergeCell ref="B22:I22"/>
    <mergeCell ref="H5:H6"/>
    <mergeCell ref="B33:I33"/>
    <mergeCell ref="B34:I34"/>
    <mergeCell ref="G5:G6"/>
    <mergeCell ref="B28:I28"/>
    <mergeCell ref="B29:I29"/>
    <mergeCell ref="B30:I30"/>
    <mergeCell ref="B31:I31"/>
    <mergeCell ref="B32:I32"/>
  </mergeCells>
  <printOptions/>
  <pageMargins left="0.75" right="0.75" top="1" bottom="1" header="0.5" footer="0.5"/>
  <pageSetup horizontalDpi="120" verticalDpi="12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D129" sqref="D129"/>
    </sheetView>
  </sheetViews>
  <sheetFormatPr defaultColWidth="9.00390625" defaultRowHeight="12.75"/>
  <cols>
    <col min="2" max="2" width="5.625" style="0" customWidth="1"/>
    <col min="3" max="3" width="51.125" style="0" customWidth="1"/>
  </cols>
  <sheetData>
    <row r="1" ht="12.75">
      <c r="C1" s="414" t="s">
        <v>498</v>
      </c>
    </row>
    <row r="2" ht="12.75">
      <c r="C2" s="414"/>
    </row>
    <row r="3" ht="12.75">
      <c r="C3" s="414"/>
    </row>
    <row r="4" spans="2:4" ht="12.75">
      <c r="B4" s="556" t="s">
        <v>556</v>
      </c>
      <c r="C4" s="556"/>
      <c r="D4" s="556"/>
    </row>
    <row r="6" spans="2:4" ht="12.75">
      <c r="B6" s="557" t="s">
        <v>499</v>
      </c>
      <c r="C6" s="557"/>
      <c r="D6" s="557"/>
    </row>
    <row r="7" spans="2:4" ht="12.75">
      <c r="B7" s="442"/>
      <c r="C7" s="442"/>
      <c r="D7" s="442"/>
    </row>
    <row r="8" ht="13.5" thickBot="1">
      <c r="D8" s="398" t="s">
        <v>22</v>
      </c>
    </row>
    <row r="9" spans="2:4" ht="13.5" thickBot="1">
      <c r="B9" s="558" t="s">
        <v>25</v>
      </c>
      <c r="C9" s="559"/>
      <c r="D9" s="443" t="s">
        <v>500</v>
      </c>
    </row>
    <row r="10" spans="2:4" ht="12.75">
      <c r="B10" s="3" t="s">
        <v>412</v>
      </c>
      <c r="C10" s="80" t="s">
        <v>557</v>
      </c>
      <c r="D10" s="4">
        <v>8025</v>
      </c>
    </row>
    <row r="11" spans="2:4" ht="12.75">
      <c r="B11" s="3"/>
      <c r="C11" s="80" t="s">
        <v>558</v>
      </c>
      <c r="D11" s="4">
        <v>2994</v>
      </c>
    </row>
    <row r="12" spans="2:4" ht="12.75">
      <c r="B12" s="3" t="s">
        <v>415</v>
      </c>
      <c r="C12" s="80" t="s">
        <v>501</v>
      </c>
      <c r="D12" s="4"/>
    </row>
    <row r="13" spans="2:4" ht="12.75">
      <c r="B13" s="3"/>
      <c r="C13" s="80" t="s">
        <v>560</v>
      </c>
      <c r="D13" s="4">
        <v>3300</v>
      </c>
    </row>
    <row r="14" spans="2:4" ht="12.75">
      <c r="B14" s="3"/>
      <c r="C14" s="80" t="s">
        <v>559</v>
      </c>
      <c r="D14" s="4">
        <v>6001</v>
      </c>
    </row>
    <row r="15" spans="2:4" ht="12.75">
      <c r="B15" s="3"/>
      <c r="C15" s="80" t="s">
        <v>502</v>
      </c>
      <c r="D15" s="4">
        <v>6577</v>
      </c>
    </row>
    <row r="16" spans="2:4" ht="12.75">
      <c r="B16" s="3"/>
      <c r="C16" s="80" t="s">
        <v>561</v>
      </c>
      <c r="D16" s="4">
        <v>3993</v>
      </c>
    </row>
    <row r="17" spans="2:4" ht="12.75">
      <c r="B17" s="3" t="s">
        <v>425</v>
      </c>
      <c r="C17" s="80" t="s">
        <v>562</v>
      </c>
      <c r="D17" s="4">
        <v>578</v>
      </c>
    </row>
    <row r="18" spans="2:4" ht="12.75">
      <c r="B18" s="3" t="s">
        <v>433</v>
      </c>
      <c r="C18" s="80" t="s">
        <v>503</v>
      </c>
      <c r="D18" s="4">
        <v>23440</v>
      </c>
    </row>
    <row r="19" spans="2:4" ht="12.75">
      <c r="B19" s="3" t="s">
        <v>435</v>
      </c>
      <c r="C19" s="80" t="s">
        <v>504</v>
      </c>
      <c r="D19" s="4">
        <v>8252</v>
      </c>
    </row>
    <row r="20" spans="2:4" ht="12.75">
      <c r="B20" s="3" t="s">
        <v>437</v>
      </c>
      <c r="C20" s="80" t="s">
        <v>563</v>
      </c>
      <c r="D20" s="4">
        <v>2680</v>
      </c>
    </row>
    <row r="21" spans="2:4" ht="12.75">
      <c r="B21" s="3" t="s">
        <v>439</v>
      </c>
      <c r="C21" s="444" t="s">
        <v>505</v>
      </c>
      <c r="D21" s="4"/>
    </row>
    <row r="22" spans="2:4" ht="12.75">
      <c r="B22" s="3"/>
      <c r="C22" s="444" t="s">
        <v>604</v>
      </c>
      <c r="D22" s="4">
        <v>33600</v>
      </c>
    </row>
    <row r="23" spans="2:4" ht="12.75">
      <c r="B23" s="3"/>
      <c r="C23" s="444" t="s">
        <v>605</v>
      </c>
      <c r="D23" s="4">
        <v>82600</v>
      </c>
    </row>
    <row r="24" spans="2:4" ht="12.75">
      <c r="B24" s="3"/>
      <c r="C24" s="444" t="s">
        <v>564</v>
      </c>
      <c r="D24" s="4">
        <v>4200</v>
      </c>
    </row>
    <row r="25" spans="2:4" ht="12.75">
      <c r="B25" s="3"/>
      <c r="C25" s="444" t="s">
        <v>606</v>
      </c>
      <c r="D25" s="4">
        <v>7840</v>
      </c>
    </row>
    <row r="26" spans="2:4" ht="12.75">
      <c r="B26" s="3" t="s">
        <v>445</v>
      </c>
      <c r="C26" s="80" t="s">
        <v>565</v>
      </c>
      <c r="D26" s="4">
        <v>23747</v>
      </c>
    </row>
    <row r="27" spans="2:4" ht="12.75">
      <c r="B27" s="3" t="s">
        <v>439</v>
      </c>
      <c r="C27" s="80" t="s">
        <v>506</v>
      </c>
      <c r="D27" s="4"/>
    </row>
    <row r="28" spans="2:4" ht="12.75">
      <c r="B28" s="3"/>
      <c r="C28" s="80" t="s">
        <v>607</v>
      </c>
      <c r="D28" s="4">
        <v>26656</v>
      </c>
    </row>
    <row r="29" spans="2:4" ht="12.75">
      <c r="B29" s="3"/>
      <c r="C29" s="80" t="s">
        <v>608</v>
      </c>
      <c r="D29" s="4">
        <v>42541</v>
      </c>
    </row>
    <row r="30" spans="2:4" ht="12.75">
      <c r="B30" s="3"/>
      <c r="C30" s="80" t="s">
        <v>609</v>
      </c>
      <c r="D30" s="4">
        <v>70566</v>
      </c>
    </row>
    <row r="31" spans="2:4" ht="12.75">
      <c r="B31" s="3"/>
      <c r="C31" s="80" t="s">
        <v>566</v>
      </c>
      <c r="D31" s="4">
        <v>10480</v>
      </c>
    </row>
    <row r="32" spans="2:4" ht="12.75">
      <c r="B32" s="3"/>
      <c r="C32" s="80" t="s">
        <v>610</v>
      </c>
      <c r="D32" s="4">
        <v>19320</v>
      </c>
    </row>
    <row r="33" spans="2:4" ht="12.75">
      <c r="B33" s="3"/>
      <c r="C33" s="80" t="s">
        <v>567</v>
      </c>
      <c r="D33" s="4">
        <v>1700</v>
      </c>
    </row>
    <row r="34" spans="2:4" ht="12.75">
      <c r="B34" s="3"/>
      <c r="C34" s="80" t="s">
        <v>568</v>
      </c>
      <c r="D34" s="4">
        <v>12240</v>
      </c>
    </row>
    <row r="35" spans="2:4" ht="12.75">
      <c r="B35" s="3"/>
      <c r="C35" s="80" t="s">
        <v>569</v>
      </c>
      <c r="D35" s="4">
        <v>2635</v>
      </c>
    </row>
    <row r="36" spans="2:4" ht="12.75">
      <c r="B36" s="3"/>
      <c r="C36" s="80" t="s">
        <v>570</v>
      </c>
      <c r="D36" s="4">
        <v>6375</v>
      </c>
    </row>
    <row r="37" spans="2:4" ht="12.75">
      <c r="B37" s="3"/>
      <c r="C37" s="80" t="s">
        <v>571</v>
      </c>
      <c r="D37" s="4">
        <v>4080</v>
      </c>
    </row>
    <row r="38" spans="2:4" ht="12.75">
      <c r="B38" s="3"/>
      <c r="C38" s="80" t="s">
        <v>572</v>
      </c>
      <c r="D38" s="4">
        <v>3060</v>
      </c>
    </row>
    <row r="39" spans="2:4" ht="12.75">
      <c r="B39" s="3"/>
      <c r="C39" s="80" t="s">
        <v>573</v>
      </c>
      <c r="D39" s="4">
        <v>4505</v>
      </c>
    </row>
    <row r="40" spans="2:4" ht="12.75">
      <c r="B40" s="3"/>
      <c r="C40" s="80" t="s">
        <v>574</v>
      </c>
      <c r="D40" s="4">
        <v>13685</v>
      </c>
    </row>
    <row r="41" spans="2:4" ht="12.75">
      <c r="B41" s="3"/>
      <c r="C41" s="80" t="s">
        <v>576</v>
      </c>
      <c r="D41" s="4">
        <v>4930</v>
      </c>
    </row>
    <row r="42" spans="2:4" ht="12.75">
      <c r="B42" s="3"/>
      <c r="C42" s="80" t="s">
        <v>575</v>
      </c>
      <c r="D42" s="4">
        <v>6205</v>
      </c>
    </row>
    <row r="43" spans="2:4" ht="12.75">
      <c r="B43" s="3"/>
      <c r="C43" s="80" t="s">
        <v>577</v>
      </c>
      <c r="D43" s="4">
        <v>3740</v>
      </c>
    </row>
    <row r="44" spans="2:4" ht="12.75">
      <c r="B44" s="3"/>
      <c r="C44" s="80" t="s">
        <v>578</v>
      </c>
      <c r="D44" s="4">
        <v>7395</v>
      </c>
    </row>
    <row r="45" spans="2:4" ht="12.75">
      <c r="B45" s="3"/>
      <c r="C45" s="80" t="s">
        <v>579</v>
      </c>
      <c r="D45" s="4">
        <v>13345</v>
      </c>
    </row>
    <row r="46" spans="2:4" ht="12.75">
      <c r="B46" s="3"/>
      <c r="C46" s="80" t="s">
        <v>580</v>
      </c>
      <c r="D46" s="4">
        <v>1870</v>
      </c>
    </row>
    <row r="47" spans="2:4" ht="12.75">
      <c r="B47" s="3"/>
      <c r="C47" s="80" t="s">
        <v>581</v>
      </c>
      <c r="D47" s="4">
        <v>5185</v>
      </c>
    </row>
    <row r="48" spans="2:4" ht="12.75">
      <c r="B48" s="3"/>
      <c r="C48" s="80" t="s">
        <v>582</v>
      </c>
      <c r="D48" s="4">
        <v>6970</v>
      </c>
    </row>
    <row r="49" spans="2:4" ht="12.75">
      <c r="B49" s="3"/>
      <c r="C49" s="80" t="s">
        <v>583</v>
      </c>
      <c r="D49" s="4">
        <v>4427</v>
      </c>
    </row>
    <row r="50" spans="2:4" ht="12.75">
      <c r="B50" s="3"/>
      <c r="C50" s="80" t="s">
        <v>585</v>
      </c>
      <c r="D50" s="4">
        <v>1867</v>
      </c>
    </row>
    <row r="51" spans="2:4" ht="12.75">
      <c r="B51" s="3"/>
      <c r="C51" s="80" t="s">
        <v>584</v>
      </c>
      <c r="D51" s="4">
        <v>7945</v>
      </c>
    </row>
    <row r="52" spans="2:4" ht="12.75">
      <c r="B52" s="3"/>
      <c r="C52" s="80" t="s">
        <v>590</v>
      </c>
      <c r="D52" s="4">
        <v>298</v>
      </c>
    </row>
    <row r="53" spans="2:4" ht="12.75">
      <c r="B53" s="3"/>
      <c r="C53" s="80" t="s">
        <v>586</v>
      </c>
      <c r="D53" s="4">
        <v>2373</v>
      </c>
    </row>
    <row r="54" spans="2:4" ht="12.75">
      <c r="B54" s="3"/>
      <c r="C54" s="80" t="s">
        <v>587</v>
      </c>
      <c r="D54" s="4">
        <v>896</v>
      </c>
    </row>
    <row r="55" spans="2:4" ht="12.75">
      <c r="B55" s="3"/>
      <c r="C55" s="80" t="s">
        <v>588</v>
      </c>
      <c r="D55" s="4">
        <v>3763</v>
      </c>
    </row>
    <row r="56" spans="2:4" ht="12.75">
      <c r="B56" s="3"/>
      <c r="C56" s="80" t="s">
        <v>589</v>
      </c>
      <c r="D56" s="4">
        <v>575</v>
      </c>
    </row>
    <row r="57" spans="2:4" ht="12.75">
      <c r="B57" s="3" t="s">
        <v>508</v>
      </c>
      <c r="C57" s="80" t="s">
        <v>509</v>
      </c>
      <c r="D57" s="4"/>
    </row>
    <row r="58" spans="2:4" ht="12.75">
      <c r="B58" s="3"/>
      <c r="C58" s="80" t="s">
        <v>591</v>
      </c>
      <c r="D58" s="4">
        <v>4550</v>
      </c>
    </row>
    <row r="59" spans="2:4" ht="12.75">
      <c r="B59" s="3"/>
      <c r="C59" s="80" t="s">
        <v>593</v>
      </c>
      <c r="D59" s="4">
        <v>7875</v>
      </c>
    </row>
    <row r="60" spans="2:4" ht="12.75">
      <c r="B60" s="3"/>
      <c r="C60" s="80" t="s">
        <v>592</v>
      </c>
      <c r="D60" s="4">
        <v>1645</v>
      </c>
    </row>
    <row r="61" spans="2:4" ht="12.75">
      <c r="B61" s="3"/>
      <c r="C61" s="80" t="s">
        <v>593</v>
      </c>
      <c r="D61" s="4">
        <v>4140</v>
      </c>
    </row>
    <row r="62" spans="2:4" ht="12.75">
      <c r="B62" s="3"/>
      <c r="C62" s="80" t="s">
        <v>595</v>
      </c>
      <c r="D62" s="4">
        <v>402</v>
      </c>
    </row>
    <row r="63" spans="2:4" ht="12.75">
      <c r="B63" s="3"/>
      <c r="C63" s="80" t="s">
        <v>594</v>
      </c>
      <c r="D63" s="4">
        <v>247</v>
      </c>
    </row>
    <row r="64" spans="2:4" ht="12.75">
      <c r="B64" s="3"/>
      <c r="C64" s="80" t="s">
        <v>597</v>
      </c>
      <c r="D64" s="4">
        <v>4702</v>
      </c>
    </row>
    <row r="65" spans="2:4" ht="12.75">
      <c r="B65" s="3"/>
      <c r="C65" s="80" t="s">
        <v>598</v>
      </c>
      <c r="D65" s="4">
        <v>128</v>
      </c>
    </row>
    <row r="66" spans="2:4" ht="12.75">
      <c r="B66" s="3"/>
      <c r="C66" s="80" t="s">
        <v>596</v>
      </c>
      <c r="D66" s="4">
        <v>64</v>
      </c>
    </row>
    <row r="67" spans="2:4" ht="12.75">
      <c r="B67" s="3"/>
      <c r="C67" s="80" t="s">
        <v>598</v>
      </c>
      <c r="D67" s="4">
        <v>960</v>
      </c>
    </row>
    <row r="68" spans="2:4" ht="12.75">
      <c r="B68" s="3" t="s">
        <v>510</v>
      </c>
      <c r="C68" s="80" t="s">
        <v>603</v>
      </c>
      <c r="D68" s="4">
        <v>1311</v>
      </c>
    </row>
    <row r="69" spans="2:4" ht="12.75">
      <c r="B69" s="3"/>
      <c r="C69" s="80" t="s">
        <v>599</v>
      </c>
      <c r="D69" s="4">
        <v>492</v>
      </c>
    </row>
    <row r="70" spans="2:4" ht="12.75">
      <c r="B70" s="3"/>
      <c r="C70" s="80" t="s">
        <v>600</v>
      </c>
      <c r="D70" s="4">
        <v>1573</v>
      </c>
    </row>
    <row r="71" spans="2:4" ht="12.75">
      <c r="B71" s="3"/>
      <c r="C71" s="80" t="s">
        <v>601</v>
      </c>
      <c r="D71" s="4">
        <v>834</v>
      </c>
    </row>
    <row r="72" spans="2:4" ht="12.75">
      <c r="B72" s="3"/>
      <c r="C72" s="80" t="s">
        <v>602</v>
      </c>
      <c r="D72" s="4">
        <v>609</v>
      </c>
    </row>
    <row r="73" spans="2:4" ht="12.75">
      <c r="B73" s="3" t="s">
        <v>511</v>
      </c>
      <c r="C73" s="80" t="s">
        <v>512</v>
      </c>
      <c r="D73" s="4"/>
    </row>
    <row r="74" spans="2:4" ht="12.75">
      <c r="B74" s="3"/>
      <c r="C74" s="80" t="s">
        <v>611</v>
      </c>
      <c r="D74" s="4">
        <v>3070</v>
      </c>
    </row>
    <row r="75" spans="2:4" ht="12.75">
      <c r="B75" s="3"/>
      <c r="C75" s="80" t="s">
        <v>612</v>
      </c>
      <c r="D75" s="4">
        <v>1110</v>
      </c>
    </row>
    <row r="76" spans="2:4" ht="12.75">
      <c r="B76" s="3"/>
      <c r="C76" s="80" t="s">
        <v>613</v>
      </c>
      <c r="D76" s="4">
        <v>1720</v>
      </c>
    </row>
    <row r="77" spans="2:4" ht="12.75">
      <c r="B77" s="3"/>
      <c r="C77" s="80" t="s">
        <v>614</v>
      </c>
      <c r="D77" s="4">
        <v>605</v>
      </c>
    </row>
    <row r="78" spans="2:4" ht="12.75">
      <c r="B78" s="3"/>
      <c r="C78" s="80" t="s">
        <v>615</v>
      </c>
      <c r="D78" s="4">
        <v>80</v>
      </c>
    </row>
    <row r="79" spans="2:4" ht="12.75">
      <c r="B79" s="3"/>
      <c r="C79" s="80" t="s">
        <v>616</v>
      </c>
      <c r="D79" s="4">
        <v>50</v>
      </c>
    </row>
    <row r="80" spans="2:4" ht="12.75">
      <c r="B80" s="3"/>
      <c r="C80" s="80" t="s">
        <v>617</v>
      </c>
      <c r="D80" s="4">
        <v>520</v>
      </c>
    </row>
    <row r="81" spans="1:5" ht="12.75">
      <c r="A81" s="93"/>
      <c r="B81" s="93"/>
      <c r="C81" s="93"/>
      <c r="D81" s="93"/>
      <c r="E81" s="93"/>
    </row>
    <row r="82" spans="1:5" ht="12.75">
      <c r="A82" s="93"/>
      <c r="B82" s="93"/>
      <c r="C82" s="93"/>
      <c r="D82" s="93"/>
      <c r="E82" s="93"/>
    </row>
    <row r="83" spans="1:5" ht="12.75">
      <c r="A83" s="93"/>
      <c r="B83" s="93"/>
      <c r="C83" s="93"/>
      <c r="D83" s="93"/>
      <c r="E83" s="93"/>
    </row>
    <row r="84" spans="1:5" ht="12.75">
      <c r="A84" s="93"/>
      <c r="B84" s="93"/>
      <c r="C84" s="93"/>
      <c r="D84" s="93"/>
      <c r="E84" s="93"/>
    </row>
    <row r="85" spans="1:5" ht="12.75">
      <c r="A85" s="93"/>
      <c r="B85" s="93"/>
      <c r="C85" s="445" t="s">
        <v>415</v>
      </c>
      <c r="D85" s="93"/>
      <c r="E85" s="93"/>
    </row>
    <row r="86" spans="1:5" ht="12.75">
      <c r="A86" s="93"/>
      <c r="B86" s="93"/>
      <c r="C86" s="93"/>
      <c r="D86" s="93"/>
      <c r="E86" s="93"/>
    </row>
    <row r="87" spans="1:5" ht="13.5" thickBot="1">
      <c r="A87" s="93"/>
      <c r="B87" s="93"/>
      <c r="C87" s="93"/>
      <c r="D87" s="93"/>
      <c r="E87" s="93"/>
    </row>
    <row r="88" spans="2:4" ht="13.5" thickBot="1">
      <c r="B88" s="558" t="s">
        <v>25</v>
      </c>
      <c r="C88" s="559"/>
      <c r="D88" s="443" t="s">
        <v>500</v>
      </c>
    </row>
    <row r="89" spans="2:4" ht="12.75">
      <c r="B89" s="3"/>
      <c r="C89" s="80" t="s">
        <v>618</v>
      </c>
      <c r="D89" s="4">
        <v>960</v>
      </c>
    </row>
    <row r="90" spans="2:4" ht="12.75">
      <c r="B90" s="3"/>
      <c r="C90" s="80" t="s">
        <v>619</v>
      </c>
      <c r="D90" s="4">
        <v>420</v>
      </c>
    </row>
    <row r="91" spans="2:4" ht="12.75">
      <c r="B91" s="3" t="s">
        <v>513</v>
      </c>
      <c r="C91" s="80" t="s">
        <v>514</v>
      </c>
      <c r="D91" s="4"/>
    </row>
    <row r="92" spans="2:4" ht="12.75">
      <c r="B92" s="3"/>
      <c r="C92" s="80" t="s">
        <v>620</v>
      </c>
      <c r="D92" s="4">
        <v>440</v>
      </c>
    </row>
    <row r="93" spans="2:4" ht="12.75">
      <c r="B93" s="3"/>
      <c r="C93" s="80" t="s">
        <v>621</v>
      </c>
      <c r="D93" s="4">
        <v>3795</v>
      </c>
    </row>
    <row r="94" spans="2:4" ht="12.75">
      <c r="B94" s="3"/>
      <c r="C94" s="80" t="s">
        <v>622</v>
      </c>
      <c r="D94" s="4">
        <v>440</v>
      </c>
    </row>
    <row r="95" spans="2:4" ht="12.75">
      <c r="B95" s="3"/>
      <c r="C95" s="80" t="s">
        <v>623</v>
      </c>
      <c r="D95" s="4">
        <v>1760</v>
      </c>
    </row>
    <row r="96" spans="2:4" ht="12.75">
      <c r="B96" s="3"/>
      <c r="C96" s="80" t="s">
        <v>624</v>
      </c>
      <c r="D96" s="4">
        <v>1430</v>
      </c>
    </row>
    <row r="97" spans="2:4" ht="12.75">
      <c r="B97" s="446"/>
      <c r="C97" s="444" t="s">
        <v>625</v>
      </c>
      <c r="D97" s="447">
        <v>1172</v>
      </c>
    </row>
    <row r="98" spans="2:4" ht="12.75">
      <c r="B98" s="448"/>
      <c r="C98" s="444" t="s">
        <v>626</v>
      </c>
      <c r="D98" s="447">
        <v>120</v>
      </c>
    </row>
    <row r="99" spans="2:4" ht="12.75">
      <c r="B99" s="448"/>
      <c r="C99" s="444" t="s">
        <v>627</v>
      </c>
      <c r="D99" s="447">
        <v>170</v>
      </c>
    </row>
    <row r="100" spans="2:4" ht="12.75">
      <c r="B100" s="448"/>
      <c r="C100" s="444" t="s">
        <v>628</v>
      </c>
      <c r="D100" s="447">
        <v>30</v>
      </c>
    </row>
    <row r="101" spans="2:4" ht="12.75">
      <c r="B101" s="448"/>
      <c r="C101" s="444" t="s">
        <v>629</v>
      </c>
      <c r="D101" s="447">
        <v>440</v>
      </c>
    </row>
    <row r="102" spans="2:4" ht="12.75">
      <c r="B102" s="3"/>
      <c r="C102" s="444" t="s">
        <v>630</v>
      </c>
      <c r="D102" s="447">
        <v>2230</v>
      </c>
    </row>
    <row r="103" spans="2:5" ht="13.5" thickBot="1">
      <c r="B103" s="3" t="s">
        <v>515</v>
      </c>
      <c r="C103" s="80" t="s">
        <v>631</v>
      </c>
      <c r="D103" s="4">
        <v>6600</v>
      </c>
      <c r="E103" s="449"/>
    </row>
    <row r="104" spans="2:4" ht="13.5" thickBot="1">
      <c r="B104" s="560" t="s">
        <v>516</v>
      </c>
      <c r="C104" s="561"/>
      <c r="D104" s="441">
        <f>SUM(D10:D96)+SUM(D97:D103)</f>
        <v>564148</v>
      </c>
    </row>
    <row r="107" ht="12.75">
      <c r="C107" s="398"/>
    </row>
    <row r="108" spans="2:4" ht="12.75">
      <c r="B108" s="562" t="s">
        <v>517</v>
      </c>
      <c r="C108" s="562"/>
      <c r="D108" s="562"/>
    </row>
    <row r="109" ht="12.75">
      <c r="C109" s="398"/>
    </row>
    <row r="110" ht="13.5" thickBot="1">
      <c r="D110" s="398" t="s">
        <v>22</v>
      </c>
    </row>
    <row r="111" spans="2:4" ht="13.5" thickBot="1">
      <c r="B111" s="558" t="s">
        <v>25</v>
      </c>
      <c r="C111" s="559"/>
      <c r="D111" s="443" t="s">
        <v>500</v>
      </c>
    </row>
    <row r="112" spans="2:4" ht="12.75">
      <c r="B112" s="3" t="s">
        <v>412</v>
      </c>
      <c r="C112" s="444" t="s">
        <v>632</v>
      </c>
      <c r="D112" s="4">
        <v>1264</v>
      </c>
    </row>
    <row r="113" spans="2:4" ht="12.75">
      <c r="B113" s="3" t="s">
        <v>423</v>
      </c>
      <c r="C113" s="80" t="s">
        <v>518</v>
      </c>
      <c r="D113" s="4">
        <v>4709</v>
      </c>
    </row>
    <row r="114" spans="2:4" ht="12.75">
      <c r="B114" s="3" t="s">
        <v>433</v>
      </c>
      <c r="C114" s="80" t="s">
        <v>633</v>
      </c>
      <c r="D114" s="4">
        <v>385</v>
      </c>
    </row>
    <row r="115" spans="2:4" ht="13.5" thickBot="1">
      <c r="B115" s="3" t="s">
        <v>435</v>
      </c>
      <c r="C115" s="80" t="s">
        <v>519</v>
      </c>
      <c r="D115" s="4">
        <v>16389</v>
      </c>
    </row>
    <row r="116" spans="2:4" ht="13.5" thickBot="1">
      <c r="B116" s="560" t="s">
        <v>516</v>
      </c>
      <c r="C116" s="561"/>
      <c r="D116" s="441">
        <f>SUM(D112:D115)</f>
        <v>22747</v>
      </c>
    </row>
    <row r="117" spans="2:4" ht="13.5" thickBot="1">
      <c r="B117" s="432"/>
      <c r="C117" s="434"/>
      <c r="D117" s="435"/>
    </row>
    <row r="118" spans="2:4" ht="13.5" thickBot="1">
      <c r="B118" s="560" t="s">
        <v>520</v>
      </c>
      <c r="C118" s="561"/>
      <c r="D118" s="441">
        <v>51037</v>
      </c>
    </row>
    <row r="119" spans="2:4" ht="13.5" thickBot="1">
      <c r="B119" s="3"/>
      <c r="C119" s="80"/>
      <c r="D119" s="4"/>
    </row>
    <row r="120" spans="2:4" ht="13.5" thickBot="1">
      <c r="B120" s="560" t="s">
        <v>70</v>
      </c>
      <c r="C120" s="561"/>
      <c r="D120" s="441">
        <v>68290</v>
      </c>
    </row>
    <row r="121" spans="2:4" ht="13.5" thickBot="1">
      <c r="B121" s="3"/>
      <c r="C121" s="80"/>
      <c r="D121" s="4"/>
    </row>
    <row r="122" spans="2:4" ht="13.5" thickBot="1">
      <c r="B122" s="450"/>
      <c r="C122" s="451" t="s">
        <v>521</v>
      </c>
      <c r="D122" s="132">
        <v>640</v>
      </c>
    </row>
    <row r="123" spans="2:4" ht="13.5" thickBot="1">
      <c r="B123" s="3"/>
      <c r="C123" s="80"/>
      <c r="D123" s="4"/>
    </row>
    <row r="124" spans="2:4" ht="13.5" thickBot="1">
      <c r="B124" s="450"/>
      <c r="C124" s="451" t="s">
        <v>368</v>
      </c>
      <c r="D124" s="132">
        <v>1088</v>
      </c>
    </row>
    <row r="125" spans="2:4" ht="13.5" thickBot="1">
      <c r="B125" s="449"/>
      <c r="C125" s="472"/>
      <c r="D125" s="473"/>
    </row>
    <row r="126" spans="2:4" ht="13.5" thickBot="1">
      <c r="B126" s="81"/>
      <c r="C126" s="401" t="s">
        <v>671</v>
      </c>
      <c r="D126" s="132">
        <v>12000</v>
      </c>
    </row>
    <row r="127" spans="2:4" ht="12.75">
      <c r="B127" s="3"/>
      <c r="C127" s="80"/>
      <c r="D127" s="4"/>
    </row>
    <row r="128" spans="2:4" ht="12.75">
      <c r="B128" s="563" t="s">
        <v>522</v>
      </c>
      <c r="C128" s="564"/>
      <c r="D128" s="452">
        <f>SUM(D104+D116+D118+D120+D122+D124+D126)</f>
        <v>719950</v>
      </c>
    </row>
    <row r="129" spans="2:4" ht="13.5" thickBot="1">
      <c r="B129" s="3"/>
      <c r="C129" s="80"/>
      <c r="D129" s="4"/>
    </row>
    <row r="130" spans="2:4" ht="12.75">
      <c r="B130" s="565"/>
      <c r="C130" s="565"/>
      <c r="D130" s="453"/>
    </row>
    <row r="131" spans="2:4" ht="12.75">
      <c r="B131" s="93"/>
      <c r="C131" s="212"/>
      <c r="D131" s="212"/>
    </row>
  </sheetData>
  <mergeCells count="12">
    <mergeCell ref="B118:C118"/>
    <mergeCell ref="B120:C120"/>
    <mergeCell ref="B128:C128"/>
    <mergeCell ref="B130:C130"/>
    <mergeCell ref="B104:C104"/>
    <mergeCell ref="B108:D108"/>
    <mergeCell ref="B111:C111"/>
    <mergeCell ref="B116:C116"/>
    <mergeCell ref="B4:D4"/>
    <mergeCell ref="B6:D6"/>
    <mergeCell ref="B9:C9"/>
    <mergeCell ref="B88:C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4"/>
  <sheetViews>
    <sheetView workbookViewId="0" topLeftCell="A1">
      <selection activeCell="C48" sqref="C48"/>
    </sheetView>
  </sheetViews>
  <sheetFormatPr defaultColWidth="9.00390625" defaultRowHeight="12.75"/>
  <cols>
    <col min="1" max="1" width="63.75390625" style="0" customWidth="1"/>
    <col min="2" max="2" width="15.75390625" style="0" customWidth="1"/>
  </cols>
  <sheetData>
    <row r="1" ht="12.75">
      <c r="B1" t="s">
        <v>496</v>
      </c>
    </row>
    <row r="3" ht="12.75">
      <c r="A3" s="414" t="s">
        <v>497</v>
      </c>
    </row>
    <row r="4" ht="12.75">
      <c r="A4" s="398" t="s">
        <v>538</v>
      </c>
    </row>
    <row r="6" ht="13.5" thickBot="1">
      <c r="B6" s="414" t="s">
        <v>22</v>
      </c>
    </row>
    <row r="7" spans="1:2" ht="26.25" thickBot="1">
      <c r="A7" s="438" t="s">
        <v>25</v>
      </c>
      <c r="B7" s="439" t="s">
        <v>546</v>
      </c>
    </row>
    <row r="8" spans="1:2" ht="13.5" thickBot="1">
      <c r="A8" s="474" t="s">
        <v>674</v>
      </c>
      <c r="B8" s="474">
        <v>490</v>
      </c>
    </row>
    <row r="9" spans="1:2" ht="13.5" thickBot="1">
      <c r="A9" s="474" t="s">
        <v>674</v>
      </c>
      <c r="B9" s="474">
        <v>689</v>
      </c>
    </row>
    <row r="10" spans="1:2" ht="13.5" thickBot="1">
      <c r="A10" s="474" t="s">
        <v>675</v>
      </c>
      <c r="B10" s="474">
        <v>600</v>
      </c>
    </row>
    <row r="11" spans="1:2" ht="13.5" thickBot="1">
      <c r="A11" s="474" t="s">
        <v>676</v>
      </c>
      <c r="B11" s="474">
        <v>14</v>
      </c>
    </row>
    <row r="12" spans="1:2" ht="13.5" thickBot="1">
      <c r="A12" s="474" t="s">
        <v>677</v>
      </c>
      <c r="B12" s="474">
        <v>792</v>
      </c>
    </row>
    <row r="13" spans="1:2" ht="13.5" thickBot="1">
      <c r="A13" s="474" t="s">
        <v>678</v>
      </c>
      <c r="B13" s="474">
        <v>586</v>
      </c>
    </row>
    <row r="14" spans="1:2" ht="13.5" thickBot="1">
      <c r="A14" s="474" t="s">
        <v>679</v>
      </c>
      <c r="B14" s="474">
        <v>47</v>
      </c>
    </row>
    <row r="15" spans="1:2" ht="13.5" thickBot="1">
      <c r="A15" s="474" t="s">
        <v>680</v>
      </c>
      <c r="B15" s="474">
        <v>4599</v>
      </c>
    </row>
    <row r="16" spans="1:2" ht="13.5" thickBot="1">
      <c r="A16" s="474" t="s">
        <v>681</v>
      </c>
      <c r="B16" s="474">
        <v>117</v>
      </c>
    </row>
    <row r="17" spans="1:2" ht="13.5" thickBot="1">
      <c r="A17" s="474" t="s">
        <v>682</v>
      </c>
      <c r="B17" s="474">
        <v>475</v>
      </c>
    </row>
    <row r="18" spans="1:2" ht="13.5" thickBot="1">
      <c r="A18" s="474" t="s">
        <v>683</v>
      </c>
      <c r="B18" s="474">
        <v>98</v>
      </c>
    </row>
    <row r="19" spans="1:2" ht="13.5" thickBot="1">
      <c r="A19" s="474" t="s">
        <v>684</v>
      </c>
      <c r="B19" s="474">
        <v>443</v>
      </c>
    </row>
    <row r="20" spans="1:2" ht="13.5" thickBot="1">
      <c r="A20" s="474" t="s">
        <v>685</v>
      </c>
      <c r="B20" s="474">
        <v>64</v>
      </c>
    </row>
    <row r="21" spans="1:2" ht="13.5" thickBot="1">
      <c r="A21" s="474" t="s">
        <v>686</v>
      </c>
      <c r="B21" s="474">
        <v>28</v>
      </c>
    </row>
    <row r="22" spans="1:2" ht="13.5" thickBot="1">
      <c r="A22" s="474" t="s">
        <v>687</v>
      </c>
      <c r="B22" s="474">
        <v>599</v>
      </c>
    </row>
    <row r="23" spans="1:2" ht="13.5" thickBot="1">
      <c r="A23" s="474" t="s">
        <v>688</v>
      </c>
      <c r="B23" s="474">
        <v>342</v>
      </c>
    </row>
    <row r="24" spans="1:2" ht="13.5" thickBot="1">
      <c r="A24" s="474" t="s">
        <v>689</v>
      </c>
      <c r="B24" s="474">
        <v>6707</v>
      </c>
    </row>
    <row r="25" spans="1:2" ht="13.5" thickBot="1">
      <c r="A25" s="474" t="s">
        <v>690</v>
      </c>
      <c r="B25" s="474">
        <v>266</v>
      </c>
    </row>
    <row r="26" spans="1:2" ht="13.5" thickBot="1">
      <c r="A26" s="474" t="s">
        <v>691</v>
      </c>
      <c r="B26" s="474">
        <v>30</v>
      </c>
    </row>
    <row r="27" spans="1:2" ht="13.5" thickBot="1">
      <c r="A27" s="474" t="s">
        <v>692</v>
      </c>
      <c r="B27" s="474">
        <v>259</v>
      </c>
    </row>
    <row r="28" spans="1:2" ht="13.5" thickBot="1">
      <c r="A28" s="474" t="s">
        <v>693</v>
      </c>
      <c r="B28" s="474">
        <v>33</v>
      </c>
    </row>
    <row r="29" spans="1:2" ht="13.5" thickBot="1">
      <c r="A29" s="474" t="s">
        <v>694</v>
      </c>
      <c r="B29" s="474">
        <v>200</v>
      </c>
    </row>
    <row r="30" spans="1:2" ht="13.5" thickBot="1">
      <c r="A30" s="474" t="s">
        <v>695</v>
      </c>
      <c r="B30" s="474">
        <v>281</v>
      </c>
    </row>
    <row r="31" spans="1:2" ht="13.5" thickBot="1">
      <c r="A31" s="474" t="s">
        <v>696</v>
      </c>
      <c r="B31" s="474">
        <v>22</v>
      </c>
    </row>
    <row r="32" spans="1:2" ht="13.5" thickBot="1">
      <c r="A32" s="474" t="s">
        <v>697</v>
      </c>
      <c r="B32" s="474">
        <v>4</v>
      </c>
    </row>
    <row r="33" spans="1:2" ht="13.5" thickBot="1">
      <c r="A33" s="474" t="s">
        <v>698</v>
      </c>
      <c r="B33" s="474">
        <v>15</v>
      </c>
    </row>
    <row r="34" spans="1:2" ht="13.5" thickBot="1">
      <c r="A34" s="474" t="s">
        <v>699</v>
      </c>
      <c r="B34" s="474">
        <v>168</v>
      </c>
    </row>
    <row r="35" spans="1:2" ht="13.5" thickBot="1">
      <c r="A35" s="474" t="s">
        <v>700</v>
      </c>
      <c r="B35" s="474">
        <v>3105</v>
      </c>
    </row>
    <row r="36" spans="1:2" ht="13.5" thickBot="1">
      <c r="A36" s="474" t="s">
        <v>701</v>
      </c>
      <c r="B36" s="474">
        <v>3081</v>
      </c>
    </row>
    <row r="37" spans="1:2" ht="13.5" thickBot="1">
      <c r="A37" s="474" t="s">
        <v>702</v>
      </c>
      <c r="B37" s="474">
        <v>591</v>
      </c>
    </row>
    <row r="38" spans="1:2" ht="13.5" thickBot="1">
      <c r="A38" s="474" t="s">
        <v>703</v>
      </c>
      <c r="B38" s="474">
        <v>640</v>
      </c>
    </row>
    <row r="39" spans="1:2" ht="13.5" thickBot="1">
      <c r="A39" s="474" t="s">
        <v>704</v>
      </c>
      <c r="B39" s="474">
        <v>229</v>
      </c>
    </row>
    <row r="40" spans="1:2" ht="13.5" thickBot="1">
      <c r="A40" s="474" t="s">
        <v>705</v>
      </c>
      <c r="B40" s="474">
        <v>61</v>
      </c>
    </row>
    <row r="41" spans="1:2" ht="13.5" thickBot="1">
      <c r="A41" s="474" t="s">
        <v>706</v>
      </c>
      <c r="B41" s="474">
        <v>1355</v>
      </c>
    </row>
    <row r="42" spans="1:2" ht="13.5" thickBot="1">
      <c r="A42" s="474" t="s">
        <v>707</v>
      </c>
      <c r="B42" s="474">
        <v>1750</v>
      </c>
    </row>
    <row r="43" spans="1:2" ht="13.5" thickBot="1">
      <c r="A43" s="474" t="s">
        <v>708</v>
      </c>
      <c r="B43" s="474">
        <v>5685</v>
      </c>
    </row>
    <row r="44" spans="1:2" ht="13.5" thickBot="1">
      <c r="A44" s="474" t="s">
        <v>709</v>
      </c>
      <c r="B44" s="474">
        <v>30275</v>
      </c>
    </row>
    <row r="45" spans="1:2" ht="13.5" thickBot="1">
      <c r="A45" s="474" t="s">
        <v>710</v>
      </c>
      <c r="B45" s="474">
        <v>1472</v>
      </c>
    </row>
    <row r="46" spans="1:2" ht="13.5" thickBot="1">
      <c r="A46" s="474" t="s">
        <v>695</v>
      </c>
      <c r="B46" s="474">
        <v>6666</v>
      </c>
    </row>
    <row r="47" spans="1:2" ht="13.5" thickBot="1">
      <c r="A47" s="474" t="s">
        <v>711</v>
      </c>
      <c r="B47" s="474">
        <v>1176</v>
      </c>
    </row>
    <row r="48" spans="1:2" ht="12.75">
      <c r="A48" s="87" t="s">
        <v>548</v>
      </c>
      <c r="B48" s="88">
        <v>7770</v>
      </c>
    </row>
    <row r="49" spans="1:2" ht="12.75">
      <c r="A49" s="87" t="s">
        <v>549</v>
      </c>
      <c r="B49" s="88">
        <v>13479</v>
      </c>
    </row>
    <row r="50" spans="1:2" ht="12.75">
      <c r="A50" s="87" t="s">
        <v>550</v>
      </c>
      <c r="B50" s="88">
        <v>6516</v>
      </c>
    </row>
    <row r="51" spans="1:2" ht="12.75">
      <c r="A51" s="87" t="s">
        <v>219</v>
      </c>
      <c r="B51" s="88">
        <v>1214</v>
      </c>
    </row>
    <row r="52" spans="1:2" ht="13.5" thickBot="1">
      <c r="A52" s="87" t="s">
        <v>216</v>
      </c>
      <c r="B52" s="88">
        <v>36781</v>
      </c>
    </row>
    <row r="53" spans="1:2" ht="13.5" thickBot="1">
      <c r="A53" s="440" t="s">
        <v>18</v>
      </c>
      <c r="B53" s="441">
        <f>SUM(B8:B52)</f>
        <v>139814</v>
      </c>
    </row>
    <row r="54" spans="1:2" ht="12.75">
      <c r="A54" s="399"/>
      <c r="B54" s="399"/>
    </row>
    <row r="55" spans="1:2" ht="12.75">
      <c r="A55" s="538" t="s">
        <v>547</v>
      </c>
      <c r="B55" s="538"/>
    </row>
    <row r="56" spans="1:2" ht="12.75">
      <c r="A56" s="538"/>
      <c r="B56" s="538"/>
    </row>
    <row r="57" spans="1:2" ht="12.75">
      <c r="A57" s="538"/>
      <c r="B57" s="538"/>
    </row>
    <row r="58" spans="1:2" ht="12.75">
      <c r="A58" s="538"/>
      <c r="B58" s="538"/>
    </row>
    <row r="59" spans="1:2" ht="12.75">
      <c r="A59" s="399"/>
      <c r="B59" s="399"/>
    </row>
    <row r="63" spans="1:3" ht="12.75">
      <c r="A63" s="1"/>
      <c r="B63" s="1"/>
      <c r="C63" s="1"/>
    </row>
    <row r="64" spans="1:3" ht="12.75">
      <c r="A64" s="1"/>
      <c r="B64" s="1"/>
      <c r="C64" s="1"/>
    </row>
  </sheetData>
  <mergeCells count="1">
    <mergeCell ref="A55:B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B1">
      <selection activeCell="H20" sqref="H20"/>
    </sheetView>
  </sheetViews>
  <sheetFormatPr defaultColWidth="9.00390625" defaultRowHeight="12.75"/>
  <cols>
    <col min="1" max="1" width="37.375" style="0" customWidth="1"/>
    <col min="2" max="2" width="10.25390625" style="0" customWidth="1"/>
    <col min="3" max="3" width="12.75390625" style="0" customWidth="1"/>
    <col min="4" max="4" width="18.375" style="0" customWidth="1"/>
    <col min="8" max="8" width="13.625" style="0" customWidth="1"/>
  </cols>
  <sheetData>
    <row r="1" ht="12.75">
      <c r="F1" t="s">
        <v>480</v>
      </c>
    </row>
    <row r="5" ht="12.75">
      <c r="B5" t="s">
        <v>481</v>
      </c>
    </row>
    <row r="6" spans="2:4" ht="12.75">
      <c r="B6" s="549" t="s">
        <v>538</v>
      </c>
      <c r="C6" s="549"/>
      <c r="D6" s="549"/>
    </row>
    <row r="9" ht="13.5" thickBot="1">
      <c r="H9" t="s">
        <v>22</v>
      </c>
    </row>
    <row r="10" spans="1:8" ht="12.75">
      <c r="A10" s="568" t="s">
        <v>25</v>
      </c>
      <c r="B10" s="566" t="s">
        <v>482</v>
      </c>
      <c r="C10" s="566" t="s">
        <v>483</v>
      </c>
      <c r="D10" s="566" t="s">
        <v>539</v>
      </c>
      <c r="E10" s="566" t="s">
        <v>484</v>
      </c>
      <c r="F10" s="566"/>
      <c r="G10" s="566"/>
      <c r="H10" s="567"/>
    </row>
    <row r="11" spans="1:8" ht="13.5" thickBot="1">
      <c r="A11" s="569"/>
      <c r="B11" s="570"/>
      <c r="C11" s="570"/>
      <c r="D11" s="570"/>
      <c r="E11" s="427" t="s">
        <v>540</v>
      </c>
      <c r="F11" s="427" t="s">
        <v>541</v>
      </c>
      <c r="G11" s="427" t="s">
        <v>542</v>
      </c>
      <c r="H11" s="428" t="s">
        <v>485</v>
      </c>
    </row>
    <row r="12" spans="1:8" ht="12.75">
      <c r="A12" s="85" t="s">
        <v>486</v>
      </c>
      <c r="B12" s="429" t="s">
        <v>487</v>
      </c>
      <c r="C12" s="429">
        <v>111932</v>
      </c>
      <c r="D12" s="429">
        <v>81368</v>
      </c>
      <c r="E12" s="90">
        <v>6783</v>
      </c>
      <c r="F12" s="90">
        <v>6783</v>
      </c>
      <c r="G12" s="90">
        <v>6783</v>
      </c>
      <c r="H12" s="86">
        <v>61019</v>
      </c>
    </row>
    <row r="13" spans="1:8" ht="12.75">
      <c r="A13" s="5" t="s">
        <v>488</v>
      </c>
      <c r="B13" s="430" t="s">
        <v>489</v>
      </c>
      <c r="C13" s="430">
        <v>25000</v>
      </c>
      <c r="D13" s="430">
        <v>12500</v>
      </c>
      <c r="E13" s="89">
        <v>2500</v>
      </c>
      <c r="F13" s="89">
        <v>2500</v>
      </c>
      <c r="G13" s="89">
        <v>2500</v>
      </c>
      <c r="H13" s="6">
        <v>5000</v>
      </c>
    </row>
    <row r="14" spans="1:8" ht="12.75">
      <c r="A14" s="87" t="s">
        <v>490</v>
      </c>
      <c r="B14" s="431" t="s">
        <v>489</v>
      </c>
      <c r="C14" s="431">
        <v>28850</v>
      </c>
      <c r="D14" s="431">
        <v>18045</v>
      </c>
      <c r="E14" s="91">
        <v>2880</v>
      </c>
      <c r="F14" s="91">
        <v>2880</v>
      </c>
      <c r="G14" s="91">
        <v>2880</v>
      </c>
      <c r="H14" s="88">
        <v>9405</v>
      </c>
    </row>
    <row r="15" spans="1:8" ht="12.75">
      <c r="A15" s="87" t="s">
        <v>490</v>
      </c>
      <c r="B15" s="431" t="s">
        <v>491</v>
      </c>
      <c r="C15" s="431">
        <v>30000</v>
      </c>
      <c r="D15" s="431">
        <v>12000</v>
      </c>
      <c r="E15" s="91">
        <v>6000</v>
      </c>
      <c r="F15" s="91">
        <v>6000</v>
      </c>
      <c r="G15" s="91"/>
      <c r="H15" s="88"/>
    </row>
    <row r="16" spans="1:8" ht="39" thickBot="1">
      <c r="A16" s="426" t="s">
        <v>492</v>
      </c>
      <c r="B16" s="123" t="s">
        <v>493</v>
      </c>
      <c r="C16" s="123">
        <v>160000</v>
      </c>
      <c r="D16" s="123">
        <v>151000</v>
      </c>
      <c r="E16" s="427">
        <v>12000</v>
      </c>
      <c r="F16" s="427">
        <v>12000</v>
      </c>
      <c r="G16" s="427">
        <v>13000</v>
      </c>
      <c r="H16" s="428">
        <v>115000</v>
      </c>
    </row>
    <row r="17" spans="1:8" ht="13.5" thickBot="1">
      <c r="A17" s="432" t="s">
        <v>494</v>
      </c>
      <c r="B17" s="433" t="s">
        <v>491</v>
      </c>
      <c r="C17" s="433">
        <v>7918</v>
      </c>
      <c r="D17" s="433">
        <v>4398</v>
      </c>
      <c r="E17" s="434">
        <v>880</v>
      </c>
      <c r="F17" s="434">
        <v>880</v>
      </c>
      <c r="G17" s="434">
        <v>880</v>
      </c>
      <c r="H17" s="435">
        <v>1758</v>
      </c>
    </row>
    <row r="18" spans="1:8" ht="26.25" thickBot="1">
      <c r="A18" s="436" t="s">
        <v>545</v>
      </c>
      <c r="B18" s="433" t="s">
        <v>495</v>
      </c>
      <c r="C18" s="433">
        <v>20000</v>
      </c>
      <c r="D18" s="433">
        <v>20000</v>
      </c>
      <c r="E18" s="434">
        <v>12000</v>
      </c>
      <c r="F18" s="434">
        <v>8000</v>
      </c>
      <c r="G18" s="434"/>
      <c r="H18" s="435"/>
    </row>
    <row r="19" spans="1:8" ht="26.25" thickBot="1">
      <c r="A19" s="436" t="s">
        <v>544</v>
      </c>
      <c r="B19" s="433" t="s">
        <v>495</v>
      </c>
      <c r="C19" s="433">
        <v>40000</v>
      </c>
      <c r="D19" s="433">
        <v>35770</v>
      </c>
      <c r="E19" s="434">
        <v>5640</v>
      </c>
      <c r="F19" s="434">
        <v>5640</v>
      </c>
      <c r="G19" s="434">
        <v>5640</v>
      </c>
      <c r="H19" s="435">
        <v>18850</v>
      </c>
    </row>
    <row r="20" spans="1:8" ht="13.5" thickBot="1">
      <c r="A20" s="81" t="s">
        <v>18</v>
      </c>
      <c r="B20" s="92"/>
      <c r="C20" s="437">
        <f aca="true" t="shared" si="0" ref="C20:H20">SUM(C12:C19)</f>
        <v>423700</v>
      </c>
      <c r="D20" s="437">
        <f t="shared" si="0"/>
        <v>335081</v>
      </c>
      <c r="E20" s="92">
        <f t="shared" si="0"/>
        <v>48683</v>
      </c>
      <c r="F20" s="92">
        <f t="shared" si="0"/>
        <v>44683</v>
      </c>
      <c r="G20" s="92">
        <f t="shared" si="0"/>
        <v>31683</v>
      </c>
      <c r="H20" s="92">
        <f t="shared" si="0"/>
        <v>211032</v>
      </c>
    </row>
    <row r="23" spans="1:7" ht="12.75">
      <c r="A23" s="538" t="s">
        <v>543</v>
      </c>
      <c r="B23" s="538"/>
      <c r="C23" s="538"/>
      <c r="D23" s="538"/>
      <c r="E23" s="538"/>
      <c r="F23" s="538"/>
      <c r="G23" s="538"/>
    </row>
    <row r="24" spans="1:7" ht="12.75">
      <c r="A24" s="538"/>
      <c r="B24" s="538"/>
      <c r="C24" s="538"/>
      <c r="D24" s="538"/>
      <c r="E24" s="538"/>
      <c r="F24" s="538"/>
      <c r="G24" s="538"/>
    </row>
  </sheetData>
  <mergeCells count="7">
    <mergeCell ref="E10:H10"/>
    <mergeCell ref="A23:G24"/>
    <mergeCell ref="B6:D6"/>
    <mergeCell ref="A10:A11"/>
    <mergeCell ref="B10:B11"/>
    <mergeCell ref="C10:C11"/>
    <mergeCell ref="D10:D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43"/>
  <sheetViews>
    <sheetView workbookViewId="0" topLeftCell="A16">
      <selection activeCell="O33" sqref="O33:O34"/>
    </sheetView>
  </sheetViews>
  <sheetFormatPr defaultColWidth="9.00390625" defaultRowHeight="12.75"/>
  <cols>
    <col min="2" max="2" width="23.25390625" style="0" customWidth="1"/>
    <col min="3" max="3" width="7.625" style="0" bestFit="1" customWidth="1"/>
    <col min="4" max="5" width="7.00390625" style="0" customWidth="1"/>
    <col min="6" max="7" width="8.125" style="0" customWidth="1"/>
    <col min="8" max="8" width="8.25390625" style="0" customWidth="1"/>
    <col min="9" max="9" width="7.00390625" style="0" customWidth="1"/>
    <col min="10" max="10" width="8.125" style="0" customWidth="1"/>
    <col min="11" max="13" width="7.00390625" style="0" customWidth="1"/>
    <col min="14" max="14" width="8.125" style="0" customWidth="1"/>
    <col min="15" max="15" width="10.25390625" style="0" customWidth="1"/>
    <col min="16" max="16" width="9.25390625" style="0" customWidth="1"/>
  </cols>
  <sheetData>
    <row r="1" ht="12.75">
      <c r="L1" t="s">
        <v>199</v>
      </c>
    </row>
    <row r="2" ht="12.75">
      <c r="D2" t="s">
        <v>537</v>
      </c>
    </row>
    <row r="3" ht="13.5" thickBot="1">
      <c r="O3" t="s">
        <v>22</v>
      </c>
    </row>
    <row r="4" spans="2:15" ht="15.75" thickBot="1">
      <c r="B4" s="108" t="s">
        <v>25</v>
      </c>
      <c r="C4" s="106" t="s">
        <v>71</v>
      </c>
      <c r="D4" s="104" t="s">
        <v>72</v>
      </c>
      <c r="E4" s="104" t="s">
        <v>73</v>
      </c>
      <c r="F4" s="104" t="s">
        <v>74</v>
      </c>
      <c r="G4" s="104" t="s">
        <v>75</v>
      </c>
      <c r="H4" s="104" t="s">
        <v>76</v>
      </c>
      <c r="I4" s="104" t="s">
        <v>77</v>
      </c>
      <c r="J4" s="104" t="s">
        <v>78</v>
      </c>
      <c r="K4" s="104" t="s">
        <v>79</v>
      </c>
      <c r="L4" s="104" t="s">
        <v>80</v>
      </c>
      <c r="M4" s="104" t="s">
        <v>82</v>
      </c>
      <c r="N4" s="113" t="s">
        <v>81</v>
      </c>
      <c r="O4" s="115" t="s">
        <v>18</v>
      </c>
    </row>
    <row r="5" spans="2:15" ht="12.75" customHeight="1">
      <c r="B5" s="382"/>
      <c r="C5" s="383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5"/>
      <c r="O5" s="386"/>
    </row>
    <row r="6" spans="2:15" ht="12.75" customHeight="1">
      <c r="B6" s="393" t="s">
        <v>396</v>
      </c>
      <c r="C6" s="394"/>
      <c r="D6" s="395"/>
      <c r="E6" s="395"/>
      <c r="F6" s="395"/>
      <c r="G6" s="395"/>
      <c r="H6" s="395"/>
      <c r="I6" s="395"/>
      <c r="J6" s="395"/>
      <c r="K6" s="395"/>
      <c r="L6" s="395"/>
      <c r="M6" s="395"/>
      <c r="N6" s="396"/>
      <c r="O6" s="397"/>
    </row>
    <row r="7" spans="2:15" ht="12.75" customHeight="1">
      <c r="B7" s="382"/>
      <c r="C7" s="383"/>
      <c r="D7" s="384"/>
      <c r="E7" s="384"/>
      <c r="F7" s="384"/>
      <c r="G7" s="384"/>
      <c r="H7" s="384"/>
      <c r="I7" s="384"/>
      <c r="J7" s="384"/>
      <c r="K7" s="384"/>
      <c r="L7" s="384"/>
      <c r="M7" s="384"/>
      <c r="N7" s="385"/>
      <c r="O7" s="386"/>
    </row>
    <row r="8" spans="2:15" ht="12.75">
      <c r="B8" s="109" t="s">
        <v>40</v>
      </c>
      <c r="C8" s="19"/>
      <c r="D8" s="18"/>
      <c r="E8" s="18"/>
      <c r="F8" s="18"/>
      <c r="G8" s="18"/>
      <c r="H8" s="18"/>
      <c r="I8" s="18"/>
      <c r="J8" s="18"/>
      <c r="K8" s="18"/>
      <c r="L8" s="18"/>
      <c r="M8" s="18"/>
      <c r="N8" s="28"/>
      <c r="O8" s="116"/>
    </row>
    <row r="9" spans="2:15" ht="12.75">
      <c r="B9" s="110" t="s">
        <v>83</v>
      </c>
      <c r="C9" s="13">
        <v>23480</v>
      </c>
      <c r="D9" s="11">
        <v>23560</v>
      </c>
      <c r="E9" s="11">
        <v>25840</v>
      </c>
      <c r="F9" s="11">
        <v>24320</v>
      </c>
      <c r="G9" s="11">
        <v>23560</v>
      </c>
      <c r="H9" s="11">
        <v>21180</v>
      </c>
      <c r="I9" s="11">
        <v>21790</v>
      </c>
      <c r="J9" s="11">
        <v>20990</v>
      </c>
      <c r="K9" s="11">
        <v>25933</v>
      </c>
      <c r="L9" s="11">
        <v>25320</v>
      </c>
      <c r="M9" s="11">
        <v>24970</v>
      </c>
      <c r="N9" s="26">
        <v>24560</v>
      </c>
      <c r="O9" s="117">
        <f>SUM(C9:N9)</f>
        <v>285503</v>
      </c>
    </row>
    <row r="10" spans="2:15" ht="12.75">
      <c r="B10" s="110" t="s">
        <v>400</v>
      </c>
      <c r="C10" s="13">
        <v>430</v>
      </c>
      <c r="D10" s="11">
        <v>450</v>
      </c>
      <c r="E10" s="11">
        <v>95850</v>
      </c>
      <c r="F10" s="11">
        <v>440</v>
      </c>
      <c r="G10" s="11">
        <v>425</v>
      </c>
      <c r="H10" s="11">
        <v>40000</v>
      </c>
      <c r="I10" s="11">
        <v>455</v>
      </c>
      <c r="J10" s="11">
        <v>460</v>
      </c>
      <c r="K10" s="11">
        <v>110850</v>
      </c>
      <c r="L10" s="11">
        <v>440</v>
      </c>
      <c r="M10" s="11">
        <v>446</v>
      </c>
      <c r="N10" s="26">
        <v>21000</v>
      </c>
      <c r="O10" s="117">
        <f aca="true" t="shared" si="0" ref="O10:O21">SUM(C10:N10)</f>
        <v>271246</v>
      </c>
    </row>
    <row r="11" spans="2:15" ht="12.75">
      <c r="B11" s="110" t="s">
        <v>84</v>
      </c>
      <c r="C11" s="13">
        <v>21907</v>
      </c>
      <c r="D11" s="26">
        <v>10950</v>
      </c>
      <c r="E11" s="26">
        <v>10950</v>
      </c>
      <c r="F11" s="26">
        <v>10950</v>
      </c>
      <c r="G11" s="26">
        <v>10950</v>
      </c>
      <c r="H11" s="26">
        <v>10950</v>
      </c>
      <c r="I11" s="26">
        <v>10950</v>
      </c>
      <c r="J11" s="26">
        <v>10950</v>
      </c>
      <c r="K11" s="26">
        <v>10950</v>
      </c>
      <c r="L11" s="26">
        <v>10950</v>
      </c>
      <c r="M11" s="26">
        <v>10950</v>
      </c>
      <c r="N11" s="26">
        <v>10950</v>
      </c>
      <c r="O11" s="117">
        <f t="shared" si="0"/>
        <v>142357</v>
      </c>
    </row>
    <row r="12" spans="2:15" ht="12.75">
      <c r="B12" s="110" t="s">
        <v>85</v>
      </c>
      <c r="C12" s="13">
        <v>82235</v>
      </c>
      <c r="D12" s="26">
        <v>46283</v>
      </c>
      <c r="E12" s="26">
        <v>47195</v>
      </c>
      <c r="F12" s="26">
        <v>47195</v>
      </c>
      <c r="G12" s="11">
        <v>48350</v>
      </c>
      <c r="H12" s="26">
        <v>47195</v>
      </c>
      <c r="I12" s="26">
        <v>47195</v>
      </c>
      <c r="J12" s="11">
        <v>50195</v>
      </c>
      <c r="K12" s="26">
        <v>47195</v>
      </c>
      <c r="L12" s="26">
        <v>47195</v>
      </c>
      <c r="M12" s="26">
        <v>45195</v>
      </c>
      <c r="N12" s="26">
        <v>45195</v>
      </c>
      <c r="O12" s="117">
        <f t="shared" si="0"/>
        <v>600623</v>
      </c>
    </row>
    <row r="13" spans="2:15" ht="12.75">
      <c r="B13" s="110" t="s">
        <v>397</v>
      </c>
      <c r="C13" s="13">
        <v>55700</v>
      </c>
      <c r="D13" s="11">
        <v>49800</v>
      </c>
      <c r="E13" s="11">
        <v>51300</v>
      </c>
      <c r="F13" s="11">
        <v>53400</v>
      </c>
      <c r="G13" s="11">
        <v>55100</v>
      </c>
      <c r="H13" s="11">
        <v>52800</v>
      </c>
      <c r="I13" s="11">
        <v>51300</v>
      </c>
      <c r="J13" s="11">
        <v>52900</v>
      </c>
      <c r="K13" s="11">
        <v>53400</v>
      </c>
      <c r="L13" s="11">
        <v>52800</v>
      </c>
      <c r="M13" s="11">
        <v>51300</v>
      </c>
      <c r="N13" s="26">
        <v>54829</v>
      </c>
      <c r="O13" s="117">
        <f t="shared" si="0"/>
        <v>634629</v>
      </c>
    </row>
    <row r="14" spans="2:15" ht="12.75">
      <c r="B14" s="110" t="s">
        <v>399</v>
      </c>
      <c r="C14" s="13"/>
      <c r="D14" s="11">
        <v>4500</v>
      </c>
      <c r="E14" s="11"/>
      <c r="F14" s="11">
        <v>3000</v>
      </c>
      <c r="G14" s="11"/>
      <c r="H14" s="11">
        <v>3000</v>
      </c>
      <c r="I14" s="11"/>
      <c r="J14" s="11"/>
      <c r="K14" s="11">
        <v>3000</v>
      </c>
      <c r="L14" s="11"/>
      <c r="M14" s="11">
        <v>4000</v>
      </c>
      <c r="N14" s="26"/>
      <c r="O14" s="117">
        <f t="shared" si="0"/>
        <v>17500</v>
      </c>
    </row>
    <row r="15" spans="2:15" ht="12.75">
      <c r="B15" s="110" t="s">
        <v>86</v>
      </c>
      <c r="C15" s="13"/>
      <c r="D15" s="11"/>
      <c r="E15" s="11">
        <v>8000</v>
      </c>
      <c r="F15" s="11"/>
      <c r="G15" s="11">
        <v>7000</v>
      </c>
      <c r="H15" s="11"/>
      <c r="I15" s="11"/>
      <c r="J15" s="11">
        <v>7500</v>
      </c>
      <c r="K15" s="11"/>
      <c r="L15" s="11">
        <v>6400</v>
      </c>
      <c r="M15" s="11"/>
      <c r="N15" s="26"/>
      <c r="O15" s="117">
        <f t="shared" si="0"/>
        <v>28900</v>
      </c>
    </row>
    <row r="16" spans="2:15" ht="12.75">
      <c r="B16" s="110" t="s">
        <v>398</v>
      </c>
      <c r="C16" s="1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6"/>
      <c r="O16" s="117">
        <f t="shared" si="0"/>
        <v>0</v>
      </c>
    </row>
    <row r="17" spans="2:15" ht="12.75">
      <c r="B17" s="110" t="s">
        <v>87</v>
      </c>
      <c r="C17" s="13"/>
      <c r="D17" s="11">
        <v>5000</v>
      </c>
      <c r="E17" s="11"/>
      <c r="F17" s="11">
        <v>1000</v>
      </c>
      <c r="G17" s="11"/>
      <c r="H17" s="11">
        <v>2500</v>
      </c>
      <c r="I17" s="11">
        <v>2000</v>
      </c>
      <c r="J17" s="11">
        <v>1500</v>
      </c>
      <c r="K17" s="11">
        <v>1500</v>
      </c>
      <c r="L17" s="11">
        <v>2000</v>
      </c>
      <c r="M17" s="11">
        <v>1300</v>
      </c>
      <c r="N17" s="26">
        <v>1000</v>
      </c>
      <c r="O17" s="117">
        <f t="shared" si="0"/>
        <v>17800</v>
      </c>
    </row>
    <row r="18" spans="2:15" ht="12.75">
      <c r="B18" s="110" t="s">
        <v>717</v>
      </c>
      <c r="C18" s="13">
        <v>45</v>
      </c>
      <c r="D18" s="11">
        <v>45</v>
      </c>
      <c r="E18" s="11">
        <v>50</v>
      </c>
      <c r="F18" s="11">
        <v>45</v>
      </c>
      <c r="G18" s="11">
        <v>45</v>
      </c>
      <c r="H18" s="11">
        <v>45</v>
      </c>
      <c r="I18" s="11">
        <v>45</v>
      </c>
      <c r="J18" s="11">
        <v>45</v>
      </c>
      <c r="K18" s="11">
        <v>45</v>
      </c>
      <c r="L18" s="11">
        <v>45</v>
      </c>
      <c r="M18" s="11">
        <v>45</v>
      </c>
      <c r="N18" s="26"/>
      <c r="O18" s="117">
        <f t="shared" si="0"/>
        <v>500</v>
      </c>
    </row>
    <row r="19" spans="2:15" ht="12.75">
      <c r="B19" s="110" t="s">
        <v>88</v>
      </c>
      <c r="C19" s="13"/>
      <c r="D19" s="11">
        <v>30000</v>
      </c>
      <c r="E19" s="11"/>
      <c r="F19" s="11"/>
      <c r="G19" s="11"/>
      <c r="H19" s="11"/>
      <c r="I19" s="11"/>
      <c r="J19" s="11"/>
      <c r="K19" s="11"/>
      <c r="L19" s="11"/>
      <c r="M19" s="11"/>
      <c r="N19" s="26"/>
      <c r="O19" s="117">
        <f t="shared" si="0"/>
        <v>30000</v>
      </c>
    </row>
    <row r="20" spans="2:15" ht="13.5" thickBot="1">
      <c r="B20" s="111" t="s">
        <v>44</v>
      </c>
      <c r="C20" s="23"/>
      <c r="D20" s="21"/>
      <c r="E20" s="21"/>
      <c r="F20" s="21">
        <v>8360</v>
      </c>
      <c r="G20" s="21"/>
      <c r="H20" s="21"/>
      <c r="I20" s="21"/>
      <c r="J20" s="21"/>
      <c r="K20" s="21"/>
      <c r="L20" s="21"/>
      <c r="M20" s="21"/>
      <c r="N20" s="27"/>
      <c r="O20" s="118">
        <f t="shared" si="0"/>
        <v>8360</v>
      </c>
    </row>
    <row r="21" spans="2:16" ht="13.5" thickBot="1">
      <c r="B21" s="112" t="s">
        <v>53</v>
      </c>
      <c r="C21" s="107">
        <f aca="true" t="shared" si="1" ref="C21:M21">SUM(C9:C20)</f>
        <v>183797</v>
      </c>
      <c r="D21" s="105">
        <f t="shared" si="1"/>
        <v>170588</v>
      </c>
      <c r="E21" s="105">
        <f t="shared" si="1"/>
        <v>239185</v>
      </c>
      <c r="F21" s="105">
        <f t="shared" si="1"/>
        <v>148710</v>
      </c>
      <c r="G21" s="105">
        <f t="shared" si="1"/>
        <v>145430</v>
      </c>
      <c r="H21" s="105">
        <f t="shared" si="1"/>
        <v>177670</v>
      </c>
      <c r="I21" s="105">
        <f t="shared" si="1"/>
        <v>133735</v>
      </c>
      <c r="J21" s="105">
        <f t="shared" si="1"/>
        <v>144540</v>
      </c>
      <c r="K21" s="105">
        <f t="shared" si="1"/>
        <v>252873</v>
      </c>
      <c r="L21" s="105">
        <f t="shared" si="1"/>
        <v>145150</v>
      </c>
      <c r="M21" s="105">
        <f t="shared" si="1"/>
        <v>138206</v>
      </c>
      <c r="N21" s="114">
        <f>SUM(N9:N20)</f>
        <v>157534</v>
      </c>
      <c r="O21" s="119">
        <f t="shared" si="0"/>
        <v>2037418</v>
      </c>
      <c r="P21" s="2"/>
    </row>
    <row r="22" spans="2:15" ht="12.75">
      <c r="B22" s="387"/>
      <c r="C22" s="388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90"/>
      <c r="O22" s="391"/>
    </row>
    <row r="23" spans="2:15" ht="12.75">
      <c r="B23" s="109" t="s">
        <v>41</v>
      </c>
      <c r="C23" s="19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8"/>
      <c r="O23" s="116"/>
    </row>
    <row r="24" spans="2:15" ht="12.75">
      <c r="B24" s="110" t="s">
        <v>46</v>
      </c>
      <c r="C24" s="13">
        <v>144350</v>
      </c>
      <c r="D24" s="11">
        <v>75200</v>
      </c>
      <c r="E24" s="11">
        <v>74950</v>
      </c>
      <c r="F24" s="11">
        <v>73200</v>
      </c>
      <c r="G24" s="11">
        <v>73700</v>
      </c>
      <c r="H24" s="11">
        <v>74200</v>
      </c>
      <c r="I24" s="11">
        <v>73500</v>
      </c>
      <c r="J24" s="11">
        <v>72900</v>
      </c>
      <c r="K24" s="11">
        <v>72800</v>
      </c>
      <c r="L24" s="11">
        <v>73200</v>
      </c>
      <c r="M24" s="11">
        <v>73400</v>
      </c>
      <c r="N24" s="26">
        <v>69923</v>
      </c>
      <c r="O24" s="117">
        <f aca="true" t="shared" si="2" ref="O24:O39">SUM(C24:N24)</f>
        <v>951323</v>
      </c>
    </row>
    <row r="25" spans="2:15" ht="12.75">
      <c r="B25" s="110" t="s">
        <v>47</v>
      </c>
      <c r="C25" s="13">
        <v>44503</v>
      </c>
      <c r="D25" s="11">
        <v>23184</v>
      </c>
      <c r="E25" s="11">
        <v>23107</v>
      </c>
      <c r="F25" s="11">
        <v>22567</v>
      </c>
      <c r="G25" s="11">
        <v>22721</v>
      </c>
      <c r="H25" s="11">
        <v>22876</v>
      </c>
      <c r="I25" s="11">
        <v>22660</v>
      </c>
      <c r="J25" s="11">
        <v>22475</v>
      </c>
      <c r="K25" s="11">
        <v>22445</v>
      </c>
      <c r="L25" s="11">
        <v>22567</v>
      </c>
      <c r="M25" s="11">
        <v>22630</v>
      </c>
      <c r="N25" s="11">
        <v>21633</v>
      </c>
      <c r="O25" s="169">
        <f>SUM(C25:N25)</f>
        <v>293368</v>
      </c>
    </row>
    <row r="26" spans="2:15" ht="12.75">
      <c r="B26" s="110" t="s">
        <v>89</v>
      </c>
      <c r="C26" s="13">
        <v>47990</v>
      </c>
      <c r="D26" s="11">
        <v>48200</v>
      </c>
      <c r="E26" s="11">
        <v>47850</v>
      </c>
      <c r="F26" s="11">
        <v>47990</v>
      </c>
      <c r="G26" s="11">
        <v>48100</v>
      </c>
      <c r="H26" s="11">
        <v>47300</v>
      </c>
      <c r="I26" s="11">
        <v>42100</v>
      </c>
      <c r="J26" s="11">
        <v>48150</v>
      </c>
      <c r="K26" s="11">
        <v>54347</v>
      </c>
      <c r="L26" s="11">
        <v>48310</v>
      </c>
      <c r="M26" s="11">
        <v>47650</v>
      </c>
      <c r="N26" s="26">
        <v>47990</v>
      </c>
      <c r="O26" s="117">
        <f t="shared" si="2"/>
        <v>575977</v>
      </c>
    </row>
    <row r="27" spans="2:15" ht="12.75">
      <c r="B27" s="110" t="s">
        <v>270</v>
      </c>
      <c r="C27" s="13"/>
      <c r="D27" s="11"/>
      <c r="E27" s="11">
        <v>1000</v>
      </c>
      <c r="F27" s="11"/>
      <c r="G27" s="11"/>
      <c r="H27" s="11">
        <v>1000</v>
      </c>
      <c r="I27" s="11"/>
      <c r="J27" s="11"/>
      <c r="K27" s="11">
        <v>1000</v>
      </c>
      <c r="L27" s="11"/>
      <c r="M27" s="11"/>
      <c r="N27" s="26">
        <v>500</v>
      </c>
      <c r="O27" s="117">
        <f t="shared" si="2"/>
        <v>3500</v>
      </c>
    </row>
    <row r="28" spans="2:15" ht="12.75">
      <c r="B28" s="110" t="s">
        <v>402</v>
      </c>
      <c r="C28" s="13"/>
      <c r="D28" s="11">
        <v>2100</v>
      </c>
      <c r="E28" s="11">
        <v>1700</v>
      </c>
      <c r="F28" s="11">
        <v>2400</v>
      </c>
      <c r="G28" s="11"/>
      <c r="H28" s="11">
        <v>2700</v>
      </c>
      <c r="I28" s="11">
        <v>1700</v>
      </c>
      <c r="J28" s="11">
        <v>2100</v>
      </c>
      <c r="K28" s="11"/>
      <c r="L28" s="11">
        <v>2300</v>
      </c>
      <c r="M28" s="11"/>
      <c r="N28" s="26">
        <v>2400</v>
      </c>
      <c r="O28" s="117">
        <f t="shared" si="2"/>
        <v>17400</v>
      </c>
    </row>
    <row r="29" spans="2:15" ht="12.75">
      <c r="B29" s="110" t="s">
        <v>718</v>
      </c>
      <c r="C29" s="13">
        <v>1935</v>
      </c>
      <c r="D29" s="11">
        <v>1850</v>
      </c>
      <c r="E29" s="11">
        <v>1975</v>
      </c>
      <c r="F29" s="11">
        <v>1935</v>
      </c>
      <c r="G29" s="11">
        <v>1890</v>
      </c>
      <c r="H29" s="11">
        <v>1980</v>
      </c>
      <c r="I29" s="11">
        <v>1890</v>
      </c>
      <c r="J29" s="11">
        <v>1975</v>
      </c>
      <c r="K29" s="11">
        <v>1935</v>
      </c>
      <c r="L29" s="11">
        <v>1970</v>
      </c>
      <c r="M29" s="11">
        <v>1860</v>
      </c>
      <c r="N29" s="26">
        <v>2030</v>
      </c>
      <c r="O29" s="117">
        <f t="shared" si="2"/>
        <v>23225</v>
      </c>
    </row>
    <row r="30" spans="2:15" ht="12.75">
      <c r="B30" s="110" t="s">
        <v>209</v>
      </c>
      <c r="C30" s="13">
        <v>50</v>
      </c>
      <c r="D30" s="11">
        <v>60</v>
      </c>
      <c r="E30" s="11">
        <v>55</v>
      </c>
      <c r="F30" s="11">
        <v>60</v>
      </c>
      <c r="G30" s="11">
        <v>55</v>
      </c>
      <c r="H30" s="11">
        <v>50</v>
      </c>
      <c r="I30" s="11">
        <v>40</v>
      </c>
      <c r="J30" s="11">
        <v>40</v>
      </c>
      <c r="K30" s="11">
        <v>35</v>
      </c>
      <c r="L30" s="11">
        <v>60</v>
      </c>
      <c r="M30" s="11">
        <v>65</v>
      </c>
      <c r="N30" s="26">
        <v>70</v>
      </c>
      <c r="O30" s="117">
        <f t="shared" si="2"/>
        <v>640</v>
      </c>
    </row>
    <row r="31" spans="2:15" ht="12.75">
      <c r="B31" s="110" t="s">
        <v>92</v>
      </c>
      <c r="C31" s="1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6">
        <v>226096</v>
      </c>
      <c r="O31" s="117">
        <f t="shared" si="2"/>
        <v>226096</v>
      </c>
    </row>
    <row r="32" spans="2:15" ht="12.75">
      <c r="B32" s="110" t="s">
        <v>716</v>
      </c>
      <c r="C32" s="13">
        <v>1650</v>
      </c>
      <c r="D32" s="11">
        <v>1650</v>
      </c>
      <c r="E32" s="11">
        <v>1600</v>
      </c>
      <c r="F32" s="11">
        <v>1650</v>
      </c>
      <c r="G32" s="11">
        <v>1500</v>
      </c>
      <c r="H32" s="11">
        <v>1700</v>
      </c>
      <c r="I32" s="11">
        <v>1900</v>
      </c>
      <c r="J32" s="11">
        <v>1550</v>
      </c>
      <c r="K32" s="11">
        <v>1500</v>
      </c>
      <c r="L32" s="11">
        <v>1650</v>
      </c>
      <c r="M32" s="11">
        <v>1550</v>
      </c>
      <c r="N32" s="26">
        <v>1600</v>
      </c>
      <c r="O32" s="117">
        <f t="shared" si="2"/>
        <v>19500</v>
      </c>
    </row>
    <row r="33" spans="2:15" ht="12.75">
      <c r="B33" s="110" t="s">
        <v>90</v>
      </c>
      <c r="C33" s="13">
        <v>1088</v>
      </c>
      <c r="D33" s="11">
        <v>35400</v>
      </c>
      <c r="E33" s="11">
        <v>9700</v>
      </c>
      <c r="F33" s="11">
        <v>5000</v>
      </c>
      <c r="G33" s="11">
        <v>4500</v>
      </c>
      <c r="H33" s="11">
        <v>17600</v>
      </c>
      <c r="I33" s="11"/>
      <c r="J33" s="11"/>
      <c r="K33" s="11">
        <v>24500</v>
      </c>
      <c r="L33" s="11"/>
      <c r="M33" s="11">
        <v>6500</v>
      </c>
      <c r="N33" s="26">
        <v>5727</v>
      </c>
      <c r="O33" s="117">
        <f t="shared" si="2"/>
        <v>110015</v>
      </c>
    </row>
    <row r="34" spans="2:15" ht="12.75">
      <c r="B34" s="110" t="s">
        <v>403</v>
      </c>
      <c r="C34" s="13"/>
      <c r="D34" s="11"/>
      <c r="E34" s="11">
        <v>3500</v>
      </c>
      <c r="F34" s="11"/>
      <c r="G34" s="11"/>
      <c r="H34" s="11"/>
      <c r="I34" s="11"/>
      <c r="J34" s="11"/>
      <c r="K34" s="11">
        <v>3000</v>
      </c>
      <c r="L34" s="11"/>
      <c r="M34" s="11"/>
      <c r="N34" s="26"/>
      <c r="O34" s="117">
        <f t="shared" si="2"/>
        <v>6500</v>
      </c>
    </row>
    <row r="35" spans="2:15" ht="12.75">
      <c r="B35" s="110" t="s">
        <v>403</v>
      </c>
      <c r="C35" s="13"/>
      <c r="D35" s="11"/>
      <c r="E35" s="11"/>
      <c r="F35" s="11"/>
      <c r="G35" s="11"/>
      <c r="H35" s="11"/>
      <c r="I35" s="11">
        <v>5700</v>
      </c>
      <c r="J35" s="11"/>
      <c r="K35" s="11"/>
      <c r="L35" s="11">
        <v>6000</v>
      </c>
      <c r="M35" s="11"/>
      <c r="N35" s="26"/>
      <c r="O35" s="117">
        <f t="shared" si="2"/>
        <v>11700</v>
      </c>
    </row>
    <row r="36" spans="2:15" ht="12.75">
      <c r="B36" s="110" t="s">
        <v>401</v>
      </c>
      <c r="C36" s="13">
        <v>6893</v>
      </c>
      <c r="D36" s="11"/>
      <c r="E36" s="11">
        <v>12390</v>
      </c>
      <c r="F36" s="11"/>
      <c r="G36" s="11"/>
      <c r="H36" s="11">
        <v>12390</v>
      </c>
      <c r="I36" s="11"/>
      <c r="J36" s="11"/>
      <c r="K36" s="11">
        <v>12390</v>
      </c>
      <c r="L36" s="11"/>
      <c r="M36" s="11"/>
      <c r="N36" s="26">
        <v>12390</v>
      </c>
      <c r="O36" s="117">
        <f t="shared" si="2"/>
        <v>56453</v>
      </c>
    </row>
    <row r="37" spans="2:15" ht="12.75">
      <c r="B37" s="110" t="s">
        <v>719</v>
      </c>
      <c r="C37" s="13"/>
      <c r="D37" s="11">
        <v>2980</v>
      </c>
      <c r="E37" s="11"/>
      <c r="F37" s="11">
        <v>2890</v>
      </c>
      <c r="G37" s="11"/>
      <c r="H37" s="11">
        <v>2870</v>
      </c>
      <c r="I37" s="11"/>
      <c r="J37" s="11">
        <v>2760</v>
      </c>
      <c r="K37" s="11"/>
      <c r="L37" s="11">
        <v>2740</v>
      </c>
      <c r="M37" s="11"/>
      <c r="N37" s="26">
        <v>2478</v>
      </c>
      <c r="O37" s="117">
        <f t="shared" si="2"/>
        <v>16718</v>
      </c>
    </row>
    <row r="38" spans="2:15" ht="13.5" thickBot="1">
      <c r="B38" s="111" t="s">
        <v>52</v>
      </c>
      <c r="C38" s="23"/>
      <c r="D38" s="21"/>
      <c r="E38" s="21">
        <v>6085</v>
      </c>
      <c r="F38" s="21"/>
      <c r="G38" s="21"/>
      <c r="H38" s="21"/>
      <c r="I38" s="21"/>
      <c r="J38" s="21"/>
      <c r="K38" s="21"/>
      <c r="L38" s="21"/>
      <c r="M38" s="21"/>
      <c r="N38" s="27"/>
      <c r="O38" s="118">
        <f t="shared" si="2"/>
        <v>6085</v>
      </c>
    </row>
    <row r="39" spans="2:16" ht="13.5" thickBot="1">
      <c r="B39" s="112" t="s">
        <v>20</v>
      </c>
      <c r="C39" s="107">
        <f>SUM(C24:C38)</f>
        <v>248459</v>
      </c>
      <c r="D39" s="105">
        <f aca="true" t="shared" si="3" ref="D39:N39">SUM(D24:D38)</f>
        <v>190624</v>
      </c>
      <c r="E39" s="105">
        <f t="shared" si="3"/>
        <v>183912</v>
      </c>
      <c r="F39" s="105">
        <f t="shared" si="3"/>
        <v>157692</v>
      </c>
      <c r="G39" s="105">
        <f t="shared" si="3"/>
        <v>152466</v>
      </c>
      <c r="H39" s="105">
        <f t="shared" si="3"/>
        <v>184666</v>
      </c>
      <c r="I39" s="105">
        <f t="shared" si="3"/>
        <v>149490</v>
      </c>
      <c r="J39" s="105">
        <f t="shared" si="3"/>
        <v>151950</v>
      </c>
      <c r="K39" s="105">
        <f t="shared" si="3"/>
        <v>193952</v>
      </c>
      <c r="L39" s="105">
        <f t="shared" si="3"/>
        <v>158797</v>
      </c>
      <c r="M39" s="105">
        <f t="shared" si="3"/>
        <v>153655</v>
      </c>
      <c r="N39" s="114">
        <f t="shared" si="3"/>
        <v>392837</v>
      </c>
      <c r="O39" s="119">
        <f t="shared" si="2"/>
        <v>2318500</v>
      </c>
      <c r="P39" s="2"/>
    </row>
    <row r="40" spans="2:15" ht="13.5" thickBot="1">
      <c r="B40" s="112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392"/>
      <c r="O40" s="119"/>
    </row>
    <row r="41" spans="2:16" ht="13.5" thickBot="1">
      <c r="B41" s="112" t="s">
        <v>91</v>
      </c>
      <c r="C41" s="107">
        <f>C21-C39</f>
        <v>-64662</v>
      </c>
      <c r="D41" s="107">
        <f aca="true" t="shared" si="4" ref="D41:N41">D21-D39</f>
        <v>-20036</v>
      </c>
      <c r="E41" s="107">
        <f t="shared" si="4"/>
        <v>55273</v>
      </c>
      <c r="F41" s="107">
        <f t="shared" si="4"/>
        <v>-8982</v>
      </c>
      <c r="G41" s="107">
        <f t="shared" si="4"/>
        <v>-7036</v>
      </c>
      <c r="H41" s="107">
        <f t="shared" si="4"/>
        <v>-6996</v>
      </c>
      <c r="I41" s="107">
        <f t="shared" si="4"/>
        <v>-15755</v>
      </c>
      <c r="J41" s="107">
        <f t="shared" si="4"/>
        <v>-7410</v>
      </c>
      <c r="K41" s="107">
        <f t="shared" si="4"/>
        <v>58921</v>
      </c>
      <c r="L41" s="107">
        <f t="shared" si="4"/>
        <v>-13647</v>
      </c>
      <c r="M41" s="107">
        <f t="shared" si="4"/>
        <v>-15449</v>
      </c>
      <c r="N41" s="107">
        <f t="shared" si="4"/>
        <v>-235303</v>
      </c>
      <c r="O41" s="119">
        <f>SUM(C41:N41)</f>
        <v>-281082</v>
      </c>
      <c r="P41" s="2"/>
    </row>
    <row r="43" ht="12.75">
      <c r="B43" s="110"/>
    </row>
  </sheetData>
  <printOptions/>
  <pageMargins left="0.75" right="0.75" top="1" bottom="1" header="0.5" footer="0.5"/>
  <pageSetup horizontalDpi="120" verticalDpi="12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D28"/>
  <sheetViews>
    <sheetView workbookViewId="0" topLeftCell="A1">
      <selection activeCell="C22" sqref="C22"/>
    </sheetView>
  </sheetViews>
  <sheetFormatPr defaultColWidth="9.00390625" defaultRowHeight="12.75"/>
  <cols>
    <col min="2" max="2" width="61.375" style="0" customWidth="1"/>
  </cols>
  <sheetData>
    <row r="2" ht="12.75">
      <c r="B2" s="414" t="s">
        <v>462</v>
      </c>
    </row>
    <row r="4" spans="1:4" ht="12.75">
      <c r="A4" s="487" t="s">
        <v>535</v>
      </c>
      <c r="B4" s="481"/>
      <c r="C4" s="481"/>
      <c r="D4" s="481"/>
    </row>
    <row r="5" spans="1:4" ht="12.75">
      <c r="A5" s="487" t="s">
        <v>463</v>
      </c>
      <c r="B5" s="481"/>
      <c r="C5" s="481"/>
      <c r="D5" s="481"/>
    </row>
    <row r="7" ht="13.5" thickBot="1">
      <c r="C7" t="s">
        <v>22</v>
      </c>
    </row>
    <row r="8" spans="2:3" ht="13.5" thickBot="1">
      <c r="B8" s="415" t="s">
        <v>25</v>
      </c>
      <c r="C8" s="416" t="s">
        <v>464</v>
      </c>
    </row>
    <row r="9" spans="2:3" ht="12.75">
      <c r="B9" s="417" t="s">
        <v>465</v>
      </c>
      <c r="C9" s="418">
        <v>0</v>
      </c>
    </row>
    <row r="10" spans="2:3" ht="12.75">
      <c r="B10" s="5" t="s">
        <v>466</v>
      </c>
      <c r="C10" s="6">
        <v>0</v>
      </c>
    </row>
    <row r="11" spans="2:3" ht="12.75">
      <c r="B11" s="419" t="s">
        <v>467</v>
      </c>
      <c r="C11" s="420">
        <f>SUM(C9:C10)</f>
        <v>0</v>
      </c>
    </row>
    <row r="12" spans="2:3" ht="12.75">
      <c r="B12" s="419" t="s">
        <v>468</v>
      </c>
      <c r="C12" s="420">
        <v>18622</v>
      </c>
    </row>
    <row r="13" spans="2:3" ht="24.75" thickBot="1">
      <c r="B13" s="462" t="s">
        <v>536</v>
      </c>
      <c r="C13" s="88">
        <v>18622</v>
      </c>
    </row>
    <row r="14" spans="2:3" ht="15.75" thickBot="1">
      <c r="B14" s="421" t="s">
        <v>469</v>
      </c>
      <c r="C14" s="422">
        <f>C11+C12</f>
        <v>18622</v>
      </c>
    </row>
    <row r="15" spans="2:3" ht="12.75">
      <c r="B15" s="85"/>
      <c r="C15" s="86"/>
    </row>
    <row r="16" spans="2:3" ht="12.75">
      <c r="B16" s="5"/>
      <c r="C16" s="6"/>
    </row>
    <row r="17" spans="2:3" ht="12.75">
      <c r="B17" s="5"/>
      <c r="C17" s="6"/>
    </row>
    <row r="18" spans="2:3" ht="12.75">
      <c r="B18" s="423" t="s">
        <v>470</v>
      </c>
      <c r="C18" s="6"/>
    </row>
    <row r="19" spans="2:3" ht="12.75">
      <c r="B19" s="5" t="s">
        <v>471</v>
      </c>
      <c r="C19" s="6">
        <v>2516</v>
      </c>
    </row>
    <row r="20" spans="2:3" ht="12.75">
      <c r="B20" s="5" t="s">
        <v>472</v>
      </c>
      <c r="C20" s="6">
        <v>478</v>
      </c>
    </row>
    <row r="21" spans="2:3" ht="12.75">
      <c r="B21" s="5" t="s">
        <v>473</v>
      </c>
      <c r="C21" s="6">
        <v>6257</v>
      </c>
    </row>
    <row r="22" spans="2:3" ht="12.75">
      <c r="B22" s="5" t="s">
        <v>474</v>
      </c>
      <c r="C22" s="6">
        <v>586</v>
      </c>
    </row>
    <row r="23" spans="2:3" ht="12.75">
      <c r="B23" s="419" t="s">
        <v>475</v>
      </c>
      <c r="C23" s="420">
        <f>SUM(C19:C22)</f>
        <v>9837</v>
      </c>
    </row>
    <row r="24" spans="2:3" ht="12.75">
      <c r="B24" s="423" t="s">
        <v>476</v>
      </c>
      <c r="C24" s="6"/>
    </row>
    <row r="25" spans="2:3" ht="12.75">
      <c r="B25" s="5" t="s">
        <v>477</v>
      </c>
      <c r="C25" s="6">
        <v>8682</v>
      </c>
    </row>
    <row r="26" spans="2:3" ht="12.75">
      <c r="B26" s="5" t="s">
        <v>474</v>
      </c>
      <c r="C26" s="6">
        <v>103</v>
      </c>
    </row>
    <row r="27" spans="2:3" ht="13.5" thickBot="1">
      <c r="B27" s="424" t="s">
        <v>478</v>
      </c>
      <c r="C27" s="425">
        <f>SUM(C25:C26)</f>
        <v>8785</v>
      </c>
    </row>
    <row r="28" spans="2:3" ht="15.75" thickBot="1">
      <c r="B28" s="421" t="s">
        <v>479</v>
      </c>
      <c r="C28" s="422">
        <f>C23+C27</f>
        <v>18622</v>
      </c>
    </row>
  </sheetData>
  <mergeCells count="2"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38"/>
  <sheetViews>
    <sheetView workbookViewId="0" topLeftCell="A1">
      <selection activeCell="F27" sqref="F27"/>
    </sheetView>
  </sheetViews>
  <sheetFormatPr defaultColWidth="9.00390625" defaultRowHeight="12.75"/>
  <cols>
    <col min="9" max="9" width="10.375" style="0" customWidth="1"/>
  </cols>
  <sheetData>
    <row r="2" spans="1:9" ht="12.75">
      <c r="A2" s="156"/>
      <c r="B2" s="156"/>
      <c r="C2" s="156"/>
      <c r="D2" s="156"/>
      <c r="E2" s="156" t="s">
        <v>407</v>
      </c>
      <c r="F2" s="156"/>
      <c r="G2" s="156"/>
      <c r="H2" s="156"/>
      <c r="I2" s="156"/>
    </row>
    <row r="3" spans="1:9" ht="12.75">
      <c r="A3" s="156"/>
      <c r="B3" s="156"/>
      <c r="C3" s="156"/>
      <c r="D3" s="156"/>
      <c r="E3" s="156"/>
      <c r="F3" s="156"/>
      <c r="G3" s="156"/>
      <c r="H3" s="156"/>
      <c r="I3" s="156"/>
    </row>
    <row r="4" spans="1:9" ht="12.75">
      <c r="A4" s="156"/>
      <c r="B4" s="156"/>
      <c r="C4" s="121" t="s">
        <v>532</v>
      </c>
      <c r="D4" s="156"/>
      <c r="E4" s="156"/>
      <c r="F4" s="156"/>
      <c r="G4" s="156"/>
      <c r="H4" s="156"/>
      <c r="I4" s="156"/>
    </row>
    <row r="5" spans="1:9" ht="12.75">
      <c r="A5" s="156"/>
      <c r="B5" s="156"/>
      <c r="C5" s="156"/>
      <c r="D5" s="156"/>
      <c r="E5" s="156"/>
      <c r="F5" s="156"/>
      <c r="G5" s="156"/>
      <c r="H5" s="156"/>
      <c r="I5" s="156"/>
    </row>
    <row r="6" spans="1:9" ht="13.5" thickBot="1">
      <c r="A6" s="156"/>
      <c r="B6" s="156"/>
      <c r="C6" s="156"/>
      <c r="D6" s="156"/>
      <c r="E6" s="156"/>
      <c r="F6" s="156"/>
      <c r="G6" s="156"/>
      <c r="H6" s="156"/>
      <c r="I6" s="156"/>
    </row>
    <row r="7" spans="1:10" ht="13.5" thickBot="1">
      <c r="A7" s="156"/>
      <c r="B7" s="400" t="s">
        <v>319</v>
      </c>
      <c r="C7" s="401" t="s">
        <v>408</v>
      </c>
      <c r="D7" s="401" t="s">
        <v>409</v>
      </c>
      <c r="E7" s="401" t="s">
        <v>410</v>
      </c>
      <c r="F7" s="571" t="s">
        <v>411</v>
      </c>
      <c r="G7" s="572"/>
      <c r="H7" s="572"/>
      <c r="I7" s="573"/>
      <c r="J7" s="1"/>
    </row>
    <row r="8" spans="1:9" ht="12.75">
      <c r="A8" s="156"/>
      <c r="B8" s="402" t="s">
        <v>71</v>
      </c>
      <c r="C8" s="403" t="s">
        <v>412</v>
      </c>
      <c r="D8" s="403"/>
      <c r="E8" s="403" t="s">
        <v>413</v>
      </c>
      <c r="F8" s="404" t="s">
        <v>414</v>
      </c>
      <c r="G8" s="222"/>
      <c r="H8" s="222"/>
      <c r="I8" s="405"/>
    </row>
    <row r="9" spans="1:9" ht="12.75">
      <c r="A9" s="156"/>
      <c r="B9" s="152" t="s">
        <v>71</v>
      </c>
      <c r="C9" s="153" t="s">
        <v>415</v>
      </c>
      <c r="D9" s="153"/>
      <c r="E9" s="153"/>
      <c r="F9" s="574" t="s">
        <v>416</v>
      </c>
      <c r="G9" s="575"/>
      <c r="H9" s="575"/>
      <c r="I9" s="576"/>
    </row>
    <row r="10" spans="1:9" ht="12.75">
      <c r="A10" s="156"/>
      <c r="B10" s="152"/>
      <c r="C10" s="153"/>
      <c r="D10" s="153" t="s">
        <v>412</v>
      </c>
      <c r="E10" s="153" t="s">
        <v>417</v>
      </c>
      <c r="F10" s="406" t="s">
        <v>418</v>
      </c>
      <c r="G10" s="151"/>
      <c r="H10" s="151"/>
      <c r="I10" s="407"/>
    </row>
    <row r="11" spans="1:9" ht="12.75">
      <c r="A11" s="156"/>
      <c r="B11" s="152"/>
      <c r="C11" s="153"/>
      <c r="D11" s="153" t="s">
        <v>419</v>
      </c>
      <c r="E11" s="153" t="s">
        <v>417</v>
      </c>
      <c r="F11" s="406" t="s">
        <v>420</v>
      </c>
      <c r="G11" s="151"/>
      <c r="H11" s="151"/>
      <c r="I11" s="407"/>
    </row>
    <row r="12" spans="1:9" ht="12.75">
      <c r="A12" s="156"/>
      <c r="B12" s="152"/>
      <c r="C12" s="153"/>
      <c r="D12" s="153" t="s">
        <v>421</v>
      </c>
      <c r="E12" s="153" t="s">
        <v>417</v>
      </c>
      <c r="F12" s="406" t="s">
        <v>422</v>
      </c>
      <c r="G12" s="151"/>
      <c r="H12" s="151"/>
      <c r="I12" s="407"/>
    </row>
    <row r="13" spans="1:9" ht="12.75">
      <c r="A13" s="156"/>
      <c r="B13" s="152"/>
      <c r="C13" s="153"/>
      <c r="D13" s="153" t="s">
        <v>423</v>
      </c>
      <c r="E13" s="153" t="s">
        <v>417</v>
      </c>
      <c r="F13" s="406" t="s">
        <v>424</v>
      </c>
      <c r="G13" s="151"/>
      <c r="H13" s="151"/>
      <c r="I13" s="407"/>
    </row>
    <row r="14" spans="1:9" ht="12.75">
      <c r="A14" s="156"/>
      <c r="B14" s="152"/>
      <c r="C14" s="153"/>
      <c r="D14" s="153" t="s">
        <v>425</v>
      </c>
      <c r="E14" s="153" t="s">
        <v>417</v>
      </c>
      <c r="F14" s="406" t="s">
        <v>426</v>
      </c>
      <c r="G14" s="151"/>
      <c r="H14" s="151"/>
      <c r="I14" s="407"/>
    </row>
    <row r="15" spans="1:9" ht="12.75">
      <c r="A15" s="156"/>
      <c r="B15" s="152"/>
      <c r="C15" s="153"/>
      <c r="D15" s="153" t="s">
        <v>427</v>
      </c>
      <c r="E15" s="153" t="s">
        <v>417</v>
      </c>
      <c r="F15" s="406" t="s">
        <v>428</v>
      </c>
      <c r="G15" s="151"/>
      <c r="H15" s="151"/>
      <c r="I15" s="407"/>
    </row>
    <row r="16" spans="1:9" ht="12.75">
      <c r="A16" s="156"/>
      <c r="B16" s="152"/>
      <c r="C16" s="153"/>
      <c r="D16" s="153" t="s">
        <v>429</v>
      </c>
      <c r="E16" s="153" t="s">
        <v>417</v>
      </c>
      <c r="F16" s="406" t="s">
        <v>430</v>
      </c>
      <c r="G16" s="151"/>
      <c r="H16" s="151"/>
      <c r="I16" s="407"/>
    </row>
    <row r="17" spans="1:9" ht="12.75">
      <c r="A17" s="156"/>
      <c r="B17" s="152"/>
      <c r="C17" s="153"/>
      <c r="D17" s="153" t="s">
        <v>431</v>
      </c>
      <c r="E17" s="153" t="s">
        <v>417</v>
      </c>
      <c r="F17" s="406" t="s">
        <v>432</v>
      </c>
      <c r="G17" s="151"/>
      <c r="H17" s="151"/>
      <c r="I17" s="407"/>
    </row>
    <row r="18" spans="1:9" ht="12.75">
      <c r="A18" s="156"/>
      <c r="B18" s="152"/>
      <c r="C18" s="153"/>
      <c r="D18" s="153" t="s">
        <v>433</v>
      </c>
      <c r="E18" s="153" t="s">
        <v>417</v>
      </c>
      <c r="F18" s="406" t="s">
        <v>434</v>
      </c>
      <c r="G18" s="151"/>
      <c r="H18" s="151"/>
      <c r="I18" s="407"/>
    </row>
    <row r="19" spans="1:9" ht="12.75">
      <c r="A19" s="156"/>
      <c r="B19" s="152"/>
      <c r="C19" s="153"/>
      <c r="D19" s="153" t="s">
        <v>435</v>
      </c>
      <c r="E19" s="153" t="s">
        <v>417</v>
      </c>
      <c r="F19" s="406" t="s">
        <v>436</v>
      </c>
      <c r="G19" s="151"/>
      <c r="H19" s="151"/>
      <c r="I19" s="407"/>
    </row>
    <row r="20" spans="1:9" ht="12.75">
      <c r="A20" s="156"/>
      <c r="B20" s="152"/>
      <c r="C20" s="153"/>
      <c r="D20" s="153" t="s">
        <v>437</v>
      </c>
      <c r="E20" s="153" t="s">
        <v>417</v>
      </c>
      <c r="F20" s="406" t="s">
        <v>438</v>
      </c>
      <c r="G20" s="151"/>
      <c r="H20" s="151"/>
      <c r="I20" s="407"/>
    </row>
    <row r="21" spans="1:9" ht="12.75">
      <c r="A21" s="156"/>
      <c r="B21" s="152"/>
      <c r="C21" s="153"/>
      <c r="D21" s="153" t="s">
        <v>439</v>
      </c>
      <c r="E21" s="153" t="s">
        <v>417</v>
      </c>
      <c r="F21" s="406" t="s">
        <v>440</v>
      </c>
      <c r="G21" s="151"/>
      <c r="H21" s="151"/>
      <c r="I21" s="407"/>
    </row>
    <row r="22" spans="1:9" ht="12.75">
      <c r="A22" s="156"/>
      <c r="B22" s="152"/>
      <c r="C22" s="153"/>
      <c r="D22" s="153" t="s">
        <v>441</v>
      </c>
      <c r="E22" s="153" t="s">
        <v>417</v>
      </c>
      <c r="F22" s="406" t="s">
        <v>442</v>
      </c>
      <c r="G22" s="151"/>
      <c r="H22" s="151"/>
      <c r="I22" s="407"/>
    </row>
    <row r="23" spans="1:9" ht="12.75">
      <c r="A23" s="156"/>
      <c r="B23" s="152"/>
      <c r="C23" s="153"/>
      <c r="D23" s="153" t="s">
        <v>443</v>
      </c>
      <c r="E23" s="153" t="s">
        <v>417</v>
      </c>
      <c r="F23" s="406" t="s">
        <v>444</v>
      </c>
      <c r="G23" s="151"/>
      <c r="H23" s="151"/>
      <c r="I23" s="407"/>
    </row>
    <row r="24" spans="1:9" ht="12.75">
      <c r="A24" s="156"/>
      <c r="B24" s="152"/>
      <c r="C24" s="153"/>
      <c r="D24" s="153" t="s">
        <v>445</v>
      </c>
      <c r="E24" s="153" t="s">
        <v>417</v>
      </c>
      <c r="F24" s="406" t="s">
        <v>446</v>
      </c>
      <c r="G24" s="151"/>
      <c r="H24" s="151"/>
      <c r="I24" s="407"/>
    </row>
    <row r="25" spans="1:9" ht="12.75">
      <c r="A25" s="156"/>
      <c r="B25" s="152"/>
      <c r="C25" s="153"/>
      <c r="D25" s="153" t="s">
        <v>447</v>
      </c>
      <c r="E25" s="153" t="s">
        <v>417</v>
      </c>
      <c r="F25" s="406" t="s">
        <v>448</v>
      </c>
      <c r="G25" s="151"/>
      <c r="H25" s="151"/>
      <c r="I25" s="407"/>
    </row>
    <row r="26" spans="1:9" ht="12.75">
      <c r="A26" s="156"/>
      <c r="B26" s="152"/>
      <c r="C26" s="153"/>
      <c r="D26" s="153" t="s">
        <v>507</v>
      </c>
      <c r="E26" s="153" t="s">
        <v>417</v>
      </c>
      <c r="F26" s="406" t="s">
        <v>533</v>
      </c>
      <c r="G26" s="151"/>
      <c r="H26" s="151"/>
      <c r="I26" s="407"/>
    </row>
    <row r="27" spans="1:9" ht="12.75">
      <c r="A27" s="156"/>
      <c r="B27" s="152"/>
      <c r="C27" s="153"/>
      <c r="D27" s="153" t="s">
        <v>508</v>
      </c>
      <c r="E27" s="153" t="s">
        <v>417</v>
      </c>
      <c r="F27" s="406" t="s">
        <v>534</v>
      </c>
      <c r="G27" s="151"/>
      <c r="H27" s="151"/>
      <c r="I27" s="407"/>
    </row>
    <row r="28" spans="1:9" ht="12.75">
      <c r="A28" s="156"/>
      <c r="B28" s="152" t="s">
        <v>72</v>
      </c>
      <c r="C28" s="153" t="s">
        <v>412</v>
      </c>
      <c r="D28" s="153"/>
      <c r="E28" s="408" t="s">
        <v>413</v>
      </c>
      <c r="F28" s="574" t="s">
        <v>216</v>
      </c>
      <c r="G28" s="575"/>
      <c r="H28" s="575"/>
      <c r="I28" s="576"/>
    </row>
    <row r="29" spans="1:9" ht="12.75">
      <c r="A29" s="156"/>
      <c r="B29" s="152"/>
      <c r="C29" s="153"/>
      <c r="D29" s="153" t="s">
        <v>449</v>
      </c>
      <c r="E29" s="153" t="s">
        <v>450</v>
      </c>
      <c r="F29" s="406" t="s">
        <v>451</v>
      </c>
      <c r="G29" s="151"/>
      <c r="H29" s="151"/>
      <c r="I29" s="407"/>
    </row>
    <row r="30" spans="1:9" ht="12.75">
      <c r="A30" s="156"/>
      <c r="B30" s="152"/>
      <c r="C30" s="153"/>
      <c r="D30" s="153" t="s">
        <v>415</v>
      </c>
      <c r="E30" s="153" t="s">
        <v>450</v>
      </c>
      <c r="F30" s="406" t="s">
        <v>452</v>
      </c>
      <c r="G30" s="151"/>
      <c r="H30" s="151"/>
      <c r="I30" s="407"/>
    </row>
    <row r="31" spans="1:9" ht="12.75">
      <c r="A31" s="156"/>
      <c r="B31" s="152"/>
      <c r="C31" s="153"/>
      <c r="D31" s="153" t="s">
        <v>453</v>
      </c>
      <c r="E31" s="153" t="s">
        <v>450</v>
      </c>
      <c r="F31" s="406" t="s">
        <v>454</v>
      </c>
      <c r="G31" s="151"/>
      <c r="H31" s="151"/>
      <c r="I31" s="407"/>
    </row>
    <row r="32" spans="1:9" ht="12.75">
      <c r="A32" s="156"/>
      <c r="B32" s="152"/>
      <c r="C32" s="153"/>
      <c r="D32" s="153" t="s">
        <v>423</v>
      </c>
      <c r="E32" s="153" t="s">
        <v>450</v>
      </c>
      <c r="F32" s="406" t="s">
        <v>455</v>
      </c>
      <c r="G32" s="151"/>
      <c r="H32" s="151"/>
      <c r="I32" s="407"/>
    </row>
    <row r="33" spans="1:9" ht="12.75">
      <c r="A33" s="156"/>
      <c r="B33" s="152"/>
      <c r="C33" s="153"/>
      <c r="D33" s="153" t="s">
        <v>425</v>
      </c>
      <c r="E33" s="153" t="s">
        <v>450</v>
      </c>
      <c r="F33" s="406" t="s">
        <v>456</v>
      </c>
      <c r="G33" s="151"/>
      <c r="H33" s="151"/>
      <c r="I33" s="407"/>
    </row>
    <row r="34" spans="1:9" ht="12.75">
      <c r="A34" s="156"/>
      <c r="B34" s="152"/>
      <c r="C34" s="153"/>
      <c r="D34" s="153" t="s">
        <v>457</v>
      </c>
      <c r="E34" s="153" t="s">
        <v>458</v>
      </c>
      <c r="F34" s="406" t="s">
        <v>459</v>
      </c>
      <c r="G34" s="151"/>
      <c r="H34" s="151"/>
      <c r="I34" s="407"/>
    </row>
    <row r="35" spans="1:9" ht="12.75">
      <c r="A35" s="156"/>
      <c r="B35" s="152" t="s">
        <v>72</v>
      </c>
      <c r="C35" s="153" t="s">
        <v>415</v>
      </c>
      <c r="D35" s="153"/>
      <c r="E35" s="408" t="s">
        <v>413</v>
      </c>
      <c r="F35" s="406" t="s">
        <v>460</v>
      </c>
      <c r="G35" s="151"/>
      <c r="H35" s="151"/>
      <c r="I35" s="407"/>
    </row>
    <row r="36" spans="1:9" ht="12.75">
      <c r="A36" s="156"/>
      <c r="B36" s="152" t="s">
        <v>72</v>
      </c>
      <c r="C36" s="153" t="s">
        <v>421</v>
      </c>
      <c r="D36" s="153"/>
      <c r="E36" s="408" t="s">
        <v>413</v>
      </c>
      <c r="F36" s="406" t="s">
        <v>461</v>
      </c>
      <c r="G36" s="151"/>
      <c r="H36" s="151"/>
      <c r="I36" s="407"/>
    </row>
    <row r="37" spans="1:9" ht="13.5" thickBot="1">
      <c r="A37" s="156"/>
      <c r="B37" s="409" t="s">
        <v>72</v>
      </c>
      <c r="C37" s="410" t="s">
        <v>423</v>
      </c>
      <c r="D37" s="410"/>
      <c r="E37" s="408" t="s">
        <v>413</v>
      </c>
      <c r="F37" s="411" t="s">
        <v>219</v>
      </c>
      <c r="G37" s="412"/>
      <c r="H37" s="412"/>
      <c r="I37" s="413"/>
    </row>
    <row r="38" spans="2:9" ht="12.75">
      <c r="B38" s="156"/>
      <c r="C38" s="156"/>
      <c r="D38" s="156"/>
      <c r="E38" s="156"/>
      <c r="F38" s="156"/>
      <c r="G38" s="156"/>
      <c r="H38" s="156"/>
      <c r="I38" s="156"/>
    </row>
  </sheetData>
  <mergeCells count="3">
    <mergeCell ref="F7:I7"/>
    <mergeCell ref="F9:I9"/>
    <mergeCell ref="F28:I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D23" sqref="D23"/>
    </sheetView>
  </sheetViews>
  <sheetFormatPr defaultColWidth="9.00390625" defaultRowHeight="12.75"/>
  <cols>
    <col min="1" max="1" width="36.25390625" style="0" customWidth="1"/>
    <col min="2" max="4" width="9.25390625" style="0" customWidth="1"/>
    <col min="5" max="5" width="36.375" style="0" customWidth="1"/>
    <col min="6" max="8" width="9.25390625" style="0" customWidth="1"/>
    <col min="9" max="10" width="10.00390625" style="0" customWidth="1"/>
  </cols>
  <sheetData>
    <row r="1" spans="7:9" ht="12.75">
      <c r="G1" s="481" t="s">
        <v>48</v>
      </c>
      <c r="H1" s="481"/>
      <c r="I1" s="1"/>
    </row>
    <row r="3" spans="2:9" ht="12.75">
      <c r="B3" s="480" t="s">
        <v>669</v>
      </c>
      <c r="C3" s="480"/>
      <c r="D3" s="480"/>
      <c r="E3" s="480"/>
      <c r="F3" s="480"/>
      <c r="G3" s="480"/>
      <c r="H3" s="480"/>
      <c r="I3" s="170"/>
    </row>
    <row r="4" spans="1:10" ht="12.75">
      <c r="A4" s="93"/>
      <c r="B4" s="93"/>
      <c r="C4" s="93"/>
      <c r="D4" s="93"/>
      <c r="E4" s="93"/>
      <c r="F4" s="93"/>
      <c r="G4" s="93"/>
      <c r="H4" s="93"/>
      <c r="I4" s="93"/>
      <c r="J4" s="93"/>
    </row>
    <row r="5" spans="9:10" ht="13.5" thickBot="1">
      <c r="I5" s="213"/>
      <c r="J5" s="213"/>
    </row>
    <row r="6" spans="1:10" ht="24.75" thickBot="1">
      <c r="A6" s="235" t="s">
        <v>40</v>
      </c>
      <c r="B6" s="205" t="s">
        <v>223</v>
      </c>
      <c r="C6" s="236" t="s">
        <v>224</v>
      </c>
      <c r="D6" s="236" t="s">
        <v>668</v>
      </c>
      <c r="E6" s="237" t="s">
        <v>41</v>
      </c>
      <c r="F6" s="205" t="s">
        <v>223</v>
      </c>
      <c r="G6" s="236" t="s">
        <v>224</v>
      </c>
      <c r="H6" s="236" t="s">
        <v>668</v>
      </c>
      <c r="I6" s="2"/>
      <c r="J6" s="2"/>
    </row>
    <row r="7" spans="1:10" ht="12.75">
      <c r="A7" s="238" t="s">
        <v>225</v>
      </c>
      <c r="B7" s="239">
        <v>251008</v>
      </c>
      <c r="C7" s="239">
        <v>251008</v>
      </c>
      <c r="D7" s="239">
        <v>285503</v>
      </c>
      <c r="E7" s="240" t="s">
        <v>46</v>
      </c>
      <c r="F7" s="239">
        <v>949289</v>
      </c>
      <c r="G7" s="239">
        <v>954820</v>
      </c>
      <c r="H7" s="239">
        <v>951323</v>
      </c>
      <c r="I7" s="2"/>
      <c r="J7" s="2"/>
    </row>
    <row r="8" spans="1:10" ht="12.75">
      <c r="A8" s="135" t="s">
        <v>42</v>
      </c>
      <c r="B8" s="140">
        <v>218950</v>
      </c>
      <c r="C8" s="140">
        <v>218950</v>
      </c>
      <c r="D8" s="140">
        <v>245500</v>
      </c>
      <c r="E8" s="142" t="s">
        <v>226</v>
      </c>
      <c r="F8" s="140">
        <v>293434</v>
      </c>
      <c r="G8" s="140">
        <v>294815</v>
      </c>
      <c r="H8" s="140">
        <v>293368</v>
      </c>
      <c r="I8" s="2"/>
      <c r="J8" s="2"/>
    </row>
    <row r="9" spans="1:10" ht="12.75">
      <c r="A9" s="135" t="s">
        <v>227</v>
      </c>
      <c r="B9" s="140">
        <v>500</v>
      </c>
      <c r="C9" s="140">
        <v>500</v>
      </c>
      <c r="D9" s="140">
        <v>700</v>
      </c>
      <c r="E9" s="142" t="s">
        <v>228</v>
      </c>
      <c r="F9" s="140">
        <v>553687</v>
      </c>
      <c r="G9" s="140">
        <v>565572</v>
      </c>
      <c r="H9" s="140">
        <v>575977</v>
      </c>
      <c r="I9" s="2"/>
      <c r="J9" s="2"/>
    </row>
    <row r="10" spans="1:10" ht="12.75">
      <c r="A10" s="135" t="s">
        <v>229</v>
      </c>
      <c r="B10" s="140">
        <v>2680</v>
      </c>
      <c r="C10" s="140">
        <v>2680</v>
      </c>
      <c r="D10" s="140">
        <v>3546</v>
      </c>
      <c r="E10" s="142" t="s">
        <v>231</v>
      </c>
      <c r="F10" s="140">
        <v>3926</v>
      </c>
      <c r="G10" s="140">
        <v>3926</v>
      </c>
      <c r="H10" s="140">
        <v>3500</v>
      </c>
      <c r="I10" s="2"/>
      <c r="J10" s="2"/>
    </row>
    <row r="11" spans="1:10" ht="12.75">
      <c r="A11" s="135" t="s">
        <v>230</v>
      </c>
      <c r="B11" s="140">
        <v>300420</v>
      </c>
      <c r="C11" s="140">
        <v>302933</v>
      </c>
      <c r="D11" s="140">
        <v>134105</v>
      </c>
      <c r="E11" s="142" t="s">
        <v>233</v>
      </c>
      <c r="F11" s="140">
        <v>22700</v>
      </c>
      <c r="G11" s="140">
        <v>24528</v>
      </c>
      <c r="H11" s="140">
        <v>17400</v>
      </c>
      <c r="I11" s="2"/>
      <c r="J11" s="2"/>
    </row>
    <row r="12" spans="1:10" ht="12.75">
      <c r="A12" s="135" t="s">
        <v>232</v>
      </c>
      <c r="B12" s="140">
        <v>0</v>
      </c>
      <c r="C12" s="140">
        <v>0</v>
      </c>
      <c r="D12" s="140">
        <v>0</v>
      </c>
      <c r="E12" s="142" t="s">
        <v>30</v>
      </c>
      <c r="F12" s="140">
        <v>20755</v>
      </c>
      <c r="G12" s="140">
        <v>20755</v>
      </c>
      <c r="H12" s="140">
        <v>23225</v>
      </c>
      <c r="I12" s="2"/>
      <c r="J12" s="2"/>
    </row>
    <row r="13" spans="1:10" ht="12.75">
      <c r="A13" s="135" t="s">
        <v>234</v>
      </c>
      <c r="B13" s="140">
        <v>586265</v>
      </c>
      <c r="C13" s="140">
        <v>589398</v>
      </c>
      <c r="D13" s="140">
        <v>634629</v>
      </c>
      <c r="E13" s="142" t="s">
        <v>335</v>
      </c>
      <c r="F13" s="140">
        <v>650</v>
      </c>
      <c r="G13" s="140">
        <v>650</v>
      </c>
      <c r="H13" s="140">
        <v>640</v>
      </c>
      <c r="I13" s="2"/>
      <c r="J13" s="2"/>
    </row>
    <row r="14" spans="1:10" ht="12.75">
      <c r="A14" s="135" t="s">
        <v>235</v>
      </c>
      <c r="B14" s="140">
        <v>18500</v>
      </c>
      <c r="C14" s="140">
        <v>18500</v>
      </c>
      <c r="D14" s="140">
        <v>17500</v>
      </c>
      <c r="E14" s="142" t="s">
        <v>236</v>
      </c>
      <c r="F14" s="140">
        <v>19850</v>
      </c>
      <c r="G14" s="140">
        <v>19850</v>
      </c>
      <c r="H14" s="140">
        <v>19500</v>
      </c>
      <c r="I14" s="2"/>
      <c r="J14" s="2"/>
    </row>
    <row r="15" spans="1:10" ht="12.75">
      <c r="A15" s="135" t="s">
        <v>244</v>
      </c>
      <c r="B15" s="140">
        <v>0</v>
      </c>
      <c r="C15" s="140">
        <v>0</v>
      </c>
      <c r="D15" s="140">
        <v>500</v>
      </c>
      <c r="E15" s="142" t="s">
        <v>245</v>
      </c>
      <c r="F15" s="140">
        <v>0</v>
      </c>
      <c r="G15" s="140">
        <v>0</v>
      </c>
      <c r="H15" s="140">
        <v>0</v>
      </c>
      <c r="I15" s="211"/>
      <c r="J15" s="211"/>
    </row>
    <row r="16" spans="1:10" ht="12.75">
      <c r="A16" s="135" t="s">
        <v>246</v>
      </c>
      <c r="B16" s="140">
        <v>3400</v>
      </c>
      <c r="C16" s="140">
        <v>17592</v>
      </c>
      <c r="D16" s="140">
        <v>590</v>
      </c>
      <c r="E16" s="142" t="s">
        <v>19</v>
      </c>
      <c r="F16" s="140">
        <v>200</v>
      </c>
      <c r="G16" s="140">
        <v>1940</v>
      </c>
      <c r="H16" s="140">
        <v>6085</v>
      </c>
      <c r="I16" s="93"/>
      <c r="J16" s="93"/>
    </row>
    <row r="17" spans="1:10" ht="12.75">
      <c r="A17" s="135" t="s">
        <v>247</v>
      </c>
      <c r="B17" s="140">
        <v>439779</v>
      </c>
      <c r="C17" s="140">
        <v>442306</v>
      </c>
      <c r="D17" s="140">
        <v>587535</v>
      </c>
      <c r="E17" s="142" t="s">
        <v>138</v>
      </c>
      <c r="F17" s="140">
        <v>3534</v>
      </c>
      <c r="G17" s="140">
        <v>3534</v>
      </c>
      <c r="H17" s="140"/>
      <c r="I17" s="93"/>
      <c r="J17" s="93"/>
    </row>
    <row r="18" spans="1:10" ht="12.75">
      <c r="A18" s="140"/>
      <c r="B18" s="140"/>
      <c r="C18" s="140"/>
      <c r="D18" s="140"/>
      <c r="E18" s="142" t="s">
        <v>248</v>
      </c>
      <c r="F18" s="140">
        <v>185000</v>
      </c>
      <c r="G18" s="140">
        <v>185000</v>
      </c>
      <c r="H18" s="140">
        <v>226096</v>
      </c>
      <c r="I18" s="93"/>
      <c r="J18" s="93"/>
    </row>
    <row r="19" spans="1:8" ht="12.75">
      <c r="A19" s="140"/>
      <c r="B19" s="140"/>
      <c r="C19" s="140"/>
      <c r="D19" s="140"/>
      <c r="E19" s="142"/>
      <c r="F19" s="140"/>
      <c r="G19" s="140"/>
      <c r="H19" s="140"/>
    </row>
    <row r="20" spans="1:8" ht="13.5" thickBot="1">
      <c r="A20" s="157"/>
      <c r="B20" s="241"/>
      <c r="C20" s="241"/>
      <c r="D20" s="241"/>
      <c r="E20" s="159"/>
      <c r="F20" s="241"/>
      <c r="G20" s="241"/>
      <c r="H20" s="241"/>
    </row>
    <row r="21" spans="1:8" ht="13.5" thickBot="1">
      <c r="A21" s="227" t="s">
        <v>45</v>
      </c>
      <c r="B21" s="227">
        <f>SUM(B7:B20)</f>
        <v>1821502</v>
      </c>
      <c r="C21" s="227">
        <f>SUM(C7:C20)</f>
        <v>1843867</v>
      </c>
      <c r="D21" s="227">
        <f>SUM(D7:D20)</f>
        <v>1910108</v>
      </c>
      <c r="E21" s="227" t="s">
        <v>250</v>
      </c>
      <c r="F21" s="227">
        <f>SUM(F7:F20)</f>
        <v>2053025</v>
      </c>
      <c r="G21" s="227">
        <f>SUM(G7:G20)</f>
        <v>2075390</v>
      </c>
      <c r="H21" s="227">
        <f>SUM(H7:H20)</f>
        <v>2117114</v>
      </c>
    </row>
    <row r="22" spans="1:4" ht="13.5" thickBot="1">
      <c r="A22" s="227" t="s">
        <v>251</v>
      </c>
      <c r="B22" s="227">
        <v>231523</v>
      </c>
      <c r="C22" s="227">
        <v>231523</v>
      </c>
      <c r="D22" s="227">
        <v>207006</v>
      </c>
    </row>
    <row r="23" spans="1:4" ht="13.5" thickBot="1">
      <c r="A23" s="231" t="s">
        <v>253</v>
      </c>
      <c r="B23" s="232">
        <v>230229</v>
      </c>
      <c r="C23" s="233">
        <v>230229</v>
      </c>
      <c r="D23" s="233">
        <v>281082</v>
      </c>
    </row>
  </sheetData>
  <mergeCells count="2">
    <mergeCell ref="G1:H1"/>
    <mergeCell ref="B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D20" sqref="D20"/>
    </sheetView>
  </sheetViews>
  <sheetFormatPr defaultColWidth="9.00390625" defaultRowHeight="12.75"/>
  <cols>
    <col min="1" max="1" width="36.375" style="0" customWidth="1"/>
    <col min="2" max="4" width="9.25390625" style="0" customWidth="1"/>
    <col min="5" max="5" width="36.375" style="0" customWidth="1"/>
    <col min="6" max="8" width="9.25390625" style="0" customWidth="1"/>
    <col min="9" max="10" width="10.00390625" style="0" customWidth="1"/>
  </cols>
  <sheetData>
    <row r="1" spans="7:9" ht="12.75">
      <c r="G1" s="481" t="s">
        <v>49</v>
      </c>
      <c r="H1" s="481"/>
      <c r="I1" s="1"/>
    </row>
    <row r="3" ht="12.75">
      <c r="B3" s="121" t="s">
        <v>670</v>
      </c>
    </row>
    <row r="5" spans="9:10" ht="16.5" customHeight="1" thickBot="1">
      <c r="I5" s="214"/>
      <c r="J5" s="214"/>
    </row>
    <row r="6" spans="1:10" ht="24.75" thickBot="1">
      <c r="A6" s="235" t="s">
        <v>40</v>
      </c>
      <c r="B6" s="205" t="s">
        <v>223</v>
      </c>
      <c r="C6" s="236" t="s">
        <v>224</v>
      </c>
      <c r="D6" s="236" t="s">
        <v>668</v>
      </c>
      <c r="E6" s="237" t="s">
        <v>41</v>
      </c>
      <c r="F6" s="205" t="s">
        <v>223</v>
      </c>
      <c r="G6" s="236" t="s">
        <v>224</v>
      </c>
      <c r="H6" s="236" t="s">
        <v>668</v>
      </c>
      <c r="I6" s="2"/>
      <c r="J6" s="2"/>
    </row>
    <row r="7" spans="1:10" ht="12.75">
      <c r="A7" s="135" t="s">
        <v>254</v>
      </c>
      <c r="B7" s="239">
        <v>15000</v>
      </c>
      <c r="C7" s="239">
        <v>15000</v>
      </c>
      <c r="D7" s="239">
        <v>21500</v>
      </c>
      <c r="E7" s="142" t="s">
        <v>236</v>
      </c>
      <c r="F7" s="239">
        <v>18870</v>
      </c>
      <c r="G7" s="239">
        <v>18870</v>
      </c>
      <c r="H7" s="239">
        <v>16718</v>
      </c>
      <c r="I7" s="2"/>
      <c r="J7" s="2"/>
    </row>
    <row r="8" spans="1:10" ht="12.75">
      <c r="A8" s="135" t="s">
        <v>255</v>
      </c>
      <c r="B8" s="140">
        <v>8318</v>
      </c>
      <c r="C8" s="140">
        <v>8318</v>
      </c>
      <c r="D8" s="140">
        <v>8252</v>
      </c>
      <c r="E8" s="142" t="s">
        <v>238</v>
      </c>
      <c r="F8" s="140">
        <v>33610</v>
      </c>
      <c r="G8" s="140">
        <v>33610</v>
      </c>
      <c r="H8" s="140">
        <v>11666</v>
      </c>
      <c r="I8" s="2"/>
      <c r="J8" s="2"/>
    </row>
    <row r="9" spans="1:10" ht="12.75">
      <c r="A9" s="135" t="s">
        <v>237</v>
      </c>
      <c r="B9" s="140">
        <v>79663</v>
      </c>
      <c r="C9" s="140">
        <v>79663</v>
      </c>
      <c r="D9" s="140">
        <v>28900</v>
      </c>
      <c r="E9" s="142" t="s">
        <v>110</v>
      </c>
      <c r="F9" s="140">
        <v>1467566</v>
      </c>
      <c r="G9" s="140">
        <v>1484486</v>
      </c>
      <c r="H9" s="140">
        <v>98349</v>
      </c>
      <c r="I9" s="2"/>
      <c r="J9" s="2"/>
    </row>
    <row r="10" spans="1:10" ht="12.75">
      <c r="A10" s="373" t="s">
        <v>379</v>
      </c>
      <c r="B10" s="140">
        <v>100</v>
      </c>
      <c r="C10" s="140">
        <v>100</v>
      </c>
      <c r="D10" s="140">
        <v>0</v>
      </c>
      <c r="E10" s="142" t="s">
        <v>241</v>
      </c>
      <c r="F10" s="140">
        <v>15191</v>
      </c>
      <c r="G10" s="140">
        <v>15191</v>
      </c>
      <c r="H10" s="140">
        <v>6500</v>
      </c>
      <c r="I10" s="2"/>
      <c r="J10" s="2"/>
    </row>
    <row r="11" spans="1:10" ht="12.75">
      <c r="A11" s="135" t="s">
        <v>239</v>
      </c>
      <c r="B11" s="140">
        <v>255930</v>
      </c>
      <c r="C11" s="140">
        <v>255930</v>
      </c>
      <c r="D11" s="140">
        <v>0</v>
      </c>
      <c r="E11" s="142" t="s">
        <v>243</v>
      </c>
      <c r="F11" s="140">
        <v>0</v>
      </c>
      <c r="G11" s="140">
        <v>0</v>
      </c>
      <c r="H11" s="140">
        <v>11700</v>
      </c>
      <c r="I11" s="2"/>
      <c r="J11" s="2"/>
    </row>
    <row r="12" spans="1:10" ht="12.75">
      <c r="A12" s="135" t="s">
        <v>240</v>
      </c>
      <c r="B12" s="140">
        <v>5500</v>
      </c>
      <c r="C12" s="140">
        <v>5500</v>
      </c>
      <c r="D12" s="140">
        <v>17800</v>
      </c>
      <c r="E12" s="142" t="s">
        <v>245</v>
      </c>
      <c r="F12" s="140">
        <v>0</v>
      </c>
      <c r="G12" s="140">
        <v>0</v>
      </c>
      <c r="H12" s="140">
        <v>0</v>
      </c>
      <c r="I12" s="2"/>
      <c r="J12" s="2"/>
    </row>
    <row r="13" spans="1:10" ht="12.75">
      <c r="A13" s="135" t="s">
        <v>242</v>
      </c>
      <c r="B13" s="140">
        <v>0</v>
      </c>
      <c r="C13" s="140">
        <v>0</v>
      </c>
      <c r="D13" s="140">
        <v>0</v>
      </c>
      <c r="E13" s="159" t="s">
        <v>249</v>
      </c>
      <c r="F13" s="140">
        <v>48680</v>
      </c>
      <c r="G13" s="140">
        <v>48680</v>
      </c>
      <c r="H13" s="140">
        <v>56453</v>
      </c>
      <c r="I13" s="2"/>
      <c r="J13" s="2"/>
    </row>
    <row r="14" spans="1:10" ht="12.75">
      <c r="A14" s="135" t="s">
        <v>244</v>
      </c>
      <c r="B14" s="140">
        <v>0</v>
      </c>
      <c r="C14" s="140">
        <v>0</v>
      </c>
      <c r="D14" s="140">
        <v>0</v>
      </c>
      <c r="E14" s="142"/>
      <c r="F14" s="140"/>
      <c r="G14" s="140"/>
      <c r="H14" s="140"/>
      <c r="I14" s="2"/>
      <c r="J14" s="2"/>
    </row>
    <row r="15" spans="1:10" ht="12.75">
      <c r="A15" s="135" t="s">
        <v>246</v>
      </c>
      <c r="B15" s="140">
        <v>0</v>
      </c>
      <c r="C15" s="140">
        <v>16920</v>
      </c>
      <c r="D15" s="140">
        <v>7770</v>
      </c>
      <c r="E15" s="140"/>
      <c r="F15" s="140"/>
      <c r="G15" s="140"/>
      <c r="H15" s="140"/>
      <c r="I15" s="2"/>
      <c r="J15" s="2"/>
    </row>
    <row r="16" spans="1:10" ht="12.75">
      <c r="A16" s="135" t="s">
        <v>247</v>
      </c>
      <c r="B16" s="140">
        <v>1173000</v>
      </c>
      <c r="C16" s="140">
        <v>1173000</v>
      </c>
      <c r="D16" s="140">
        <v>13088</v>
      </c>
      <c r="E16" s="140"/>
      <c r="F16" s="140"/>
      <c r="G16" s="140"/>
      <c r="H16" s="140"/>
      <c r="I16" s="2"/>
      <c r="J16" s="2"/>
    </row>
    <row r="17" spans="1:10" ht="13.5" thickBot="1">
      <c r="A17" s="157"/>
      <c r="B17" s="241"/>
      <c r="C17" s="241"/>
      <c r="D17" s="241"/>
      <c r="F17" s="241"/>
      <c r="G17" s="241"/>
      <c r="H17" s="241"/>
      <c r="I17" s="2"/>
      <c r="J17" s="2"/>
    </row>
    <row r="18" spans="1:10" ht="13.5" thickBot="1">
      <c r="A18" s="227" t="s">
        <v>45</v>
      </c>
      <c r="B18" s="227">
        <f>SUM(B7:B17)</f>
        <v>1537511</v>
      </c>
      <c r="C18" s="227">
        <f>SUM(C7:C17)</f>
        <v>1554431</v>
      </c>
      <c r="D18" s="227">
        <f>SUM(D7:D17)</f>
        <v>97310</v>
      </c>
      <c r="E18" s="227" t="s">
        <v>250</v>
      </c>
      <c r="F18" s="227">
        <f>SUM(F7:F17)</f>
        <v>1583917</v>
      </c>
      <c r="G18" s="227">
        <f>SUM(G7:G17)</f>
        <v>1600837</v>
      </c>
      <c r="H18" s="227">
        <f>SUM(H7:H17)</f>
        <v>201386</v>
      </c>
      <c r="I18" s="2"/>
      <c r="J18" s="2"/>
    </row>
    <row r="19" spans="1:10" ht="13.5" thickBot="1">
      <c r="A19" s="227" t="s">
        <v>251</v>
      </c>
      <c r="B19" s="227">
        <v>46406</v>
      </c>
      <c r="C19" s="227">
        <v>46406</v>
      </c>
      <c r="D19" s="227">
        <v>104076</v>
      </c>
      <c r="I19" s="2"/>
      <c r="J19" s="2"/>
    </row>
    <row r="20" spans="1:10" ht="12.75">
      <c r="A20" s="228" t="s">
        <v>252</v>
      </c>
      <c r="B20" s="229">
        <v>47700</v>
      </c>
      <c r="C20" s="230">
        <v>47700</v>
      </c>
      <c r="D20" s="230">
        <v>30000</v>
      </c>
      <c r="I20" s="2"/>
      <c r="J20" s="2"/>
    </row>
    <row r="21" spans="9:10" ht="12.75">
      <c r="I21" s="2"/>
      <c r="J21" s="2"/>
    </row>
    <row r="22" spans="9:10" ht="12.75">
      <c r="I22" s="2"/>
      <c r="J22" s="2"/>
    </row>
    <row r="23" spans="1:10" ht="12.75">
      <c r="A23" s="210"/>
      <c r="B23" s="211"/>
      <c r="C23" s="211"/>
      <c r="D23" s="211"/>
      <c r="E23" s="211"/>
      <c r="F23" s="211"/>
      <c r="G23" s="211"/>
      <c r="H23" s="211"/>
      <c r="I23" s="211"/>
      <c r="J23" s="211"/>
    </row>
    <row r="24" spans="1:10" ht="12.75">
      <c r="A24" s="212"/>
      <c r="B24" s="212"/>
      <c r="C24" s="212"/>
      <c r="D24" s="212"/>
      <c r="E24" s="212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2.75">
      <c r="A26" s="93"/>
      <c r="B26" s="93"/>
      <c r="C26" s="93"/>
      <c r="D26" s="93"/>
      <c r="E26" s="93"/>
      <c r="F26" s="93"/>
      <c r="G26" s="93"/>
      <c r="H26" s="93"/>
      <c r="I26" s="93"/>
      <c r="J26" s="93"/>
    </row>
  </sheetData>
  <mergeCells count="1">
    <mergeCell ref="G1:H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44"/>
  <sheetViews>
    <sheetView workbookViewId="0" topLeftCell="A7">
      <selection activeCell="E8" sqref="E8:F44"/>
    </sheetView>
  </sheetViews>
  <sheetFormatPr defaultColWidth="9.00390625" defaultRowHeight="12.75"/>
  <cols>
    <col min="2" max="2" width="9.375" style="0" customWidth="1"/>
    <col min="3" max="3" width="32.625" style="0" customWidth="1"/>
    <col min="4" max="5" width="11.125" style="0" bestFit="1" customWidth="1"/>
    <col min="6" max="6" width="11.125" style="0" customWidth="1"/>
  </cols>
  <sheetData>
    <row r="1" spans="4:5" ht="12.75">
      <c r="D1" s="481" t="s">
        <v>50</v>
      </c>
      <c r="E1" s="481"/>
    </row>
    <row r="3" spans="2:5" ht="12.75">
      <c r="B3" s="482" t="s">
        <v>714</v>
      </c>
      <c r="C3" s="482"/>
      <c r="D3" s="482"/>
      <c r="E3" s="482"/>
    </row>
    <row r="4" spans="2:5" ht="12.75">
      <c r="B4" s="482" t="s">
        <v>51</v>
      </c>
      <c r="C4" s="482"/>
      <c r="D4" s="482"/>
      <c r="E4" s="482"/>
    </row>
    <row r="5" spans="2:5" ht="12.75">
      <c r="B5" s="482" t="s">
        <v>56</v>
      </c>
      <c r="C5" s="482"/>
      <c r="D5" s="482"/>
      <c r="E5" s="482"/>
    </row>
    <row r="6" ht="13.5" thickBot="1"/>
    <row r="7" spans="3:6" ht="15.75" thickBot="1">
      <c r="C7" s="242" t="s">
        <v>25</v>
      </c>
      <c r="D7" s="243" t="s">
        <v>256</v>
      </c>
      <c r="E7" s="243" t="s">
        <v>257</v>
      </c>
      <c r="F7" s="244" t="s">
        <v>672</v>
      </c>
    </row>
    <row r="8" spans="3:6" ht="12.75">
      <c r="C8" s="7" t="s">
        <v>258</v>
      </c>
      <c r="D8" s="8">
        <v>285503</v>
      </c>
      <c r="E8" s="8">
        <v>281839</v>
      </c>
      <c r="F8" s="9">
        <v>283794</v>
      </c>
    </row>
    <row r="9" spans="3:6" ht="12.75">
      <c r="C9" s="10" t="s">
        <v>259</v>
      </c>
      <c r="D9" s="11">
        <v>271246</v>
      </c>
      <c r="E9" s="11">
        <v>274331</v>
      </c>
      <c r="F9" s="12">
        <v>275153</v>
      </c>
    </row>
    <row r="10" spans="3:6" ht="12.75">
      <c r="C10" s="10" t="s">
        <v>260</v>
      </c>
      <c r="D10" s="11">
        <v>729892</v>
      </c>
      <c r="E10" s="11">
        <v>722377</v>
      </c>
      <c r="F10" s="12">
        <v>720856</v>
      </c>
    </row>
    <row r="11" spans="3:6" ht="12.75">
      <c r="C11" s="10" t="s">
        <v>261</v>
      </c>
      <c r="D11" s="11">
        <v>17500</v>
      </c>
      <c r="E11" s="11">
        <v>19700</v>
      </c>
      <c r="F11" s="12">
        <v>19900</v>
      </c>
    </row>
    <row r="12" spans="3:6" ht="12.75">
      <c r="C12" s="10" t="s">
        <v>262</v>
      </c>
      <c r="D12" s="11">
        <v>634629</v>
      </c>
      <c r="E12" s="11">
        <v>636774</v>
      </c>
      <c r="F12" s="12">
        <v>631786</v>
      </c>
    </row>
    <row r="13" spans="3:6" ht="12.75">
      <c r="C13" s="10" t="s">
        <v>263</v>
      </c>
      <c r="D13" s="11">
        <v>500</v>
      </c>
      <c r="E13" s="11">
        <v>400</v>
      </c>
      <c r="F13" s="12">
        <v>450</v>
      </c>
    </row>
    <row r="14" spans="3:6" ht="12.75">
      <c r="C14" s="10" t="s">
        <v>264</v>
      </c>
      <c r="D14" s="11">
        <v>281082</v>
      </c>
      <c r="E14" s="11">
        <v>283009</v>
      </c>
      <c r="F14" s="12">
        <v>269906</v>
      </c>
    </row>
    <row r="15" spans="3:6" ht="13.5" thickBot="1">
      <c r="C15" s="14" t="s">
        <v>44</v>
      </c>
      <c r="D15" s="15">
        <v>590</v>
      </c>
      <c r="E15" s="15">
        <v>5000</v>
      </c>
      <c r="F15" s="16">
        <v>5000</v>
      </c>
    </row>
    <row r="16" spans="3:6" ht="13.5" thickBot="1">
      <c r="C16" s="245" t="s">
        <v>265</v>
      </c>
      <c r="D16" s="246">
        <f>SUM(D8:D15)</f>
        <v>2220942</v>
      </c>
      <c r="E16" s="246">
        <f>SUM(E8:E15)</f>
        <v>2223430</v>
      </c>
      <c r="F16" s="247">
        <f>SUM(F8:F15)</f>
        <v>2206845</v>
      </c>
    </row>
    <row r="17" spans="3:6" ht="12.75">
      <c r="C17" s="7" t="s">
        <v>266</v>
      </c>
      <c r="D17" s="8">
        <v>951323</v>
      </c>
      <c r="E17" s="8">
        <v>950300</v>
      </c>
      <c r="F17" s="9">
        <v>951700</v>
      </c>
    </row>
    <row r="18" spans="3:6" ht="12.75">
      <c r="C18" s="10" t="s">
        <v>267</v>
      </c>
      <c r="D18" s="11">
        <v>293368</v>
      </c>
      <c r="E18" s="11">
        <v>291907</v>
      </c>
      <c r="F18" s="12">
        <v>294922</v>
      </c>
    </row>
    <row r="19" spans="3:6" ht="12.75">
      <c r="C19" s="10" t="s">
        <v>268</v>
      </c>
      <c r="D19" s="11">
        <v>575977</v>
      </c>
      <c r="E19" s="11">
        <v>568300</v>
      </c>
      <c r="F19" s="12">
        <v>569780</v>
      </c>
    </row>
    <row r="20" spans="3:6" ht="12.75">
      <c r="C20" s="10" t="s">
        <v>269</v>
      </c>
      <c r="D20" s="11">
        <v>17400</v>
      </c>
      <c r="E20" s="11">
        <v>14770</v>
      </c>
      <c r="F20" s="12">
        <v>15510</v>
      </c>
    </row>
    <row r="21" spans="3:6" ht="12.75">
      <c r="C21" s="10" t="s">
        <v>270</v>
      </c>
      <c r="D21" s="11">
        <v>3500</v>
      </c>
      <c r="E21" s="11">
        <v>0</v>
      </c>
      <c r="F21" s="12">
        <v>0</v>
      </c>
    </row>
    <row r="22" spans="3:6" ht="12.75">
      <c r="C22" s="10" t="s">
        <v>381</v>
      </c>
      <c r="D22" s="11">
        <v>23865</v>
      </c>
      <c r="E22" s="11">
        <v>23970</v>
      </c>
      <c r="F22" s="12">
        <v>24050</v>
      </c>
    </row>
    <row r="23" spans="3:6" ht="12.75">
      <c r="C23" s="10" t="s">
        <v>271</v>
      </c>
      <c r="D23" s="11">
        <v>0</v>
      </c>
      <c r="E23" s="11">
        <v>500</v>
      </c>
      <c r="F23" s="12">
        <v>500</v>
      </c>
    </row>
    <row r="24" spans="3:6" ht="12.75">
      <c r="C24" s="10" t="s">
        <v>272</v>
      </c>
      <c r="D24" s="11">
        <v>226096</v>
      </c>
      <c r="E24" s="11">
        <v>265700</v>
      </c>
      <c r="F24" s="12">
        <v>279100</v>
      </c>
    </row>
    <row r="25" spans="3:6" ht="12.75">
      <c r="C25" s="10" t="s">
        <v>273</v>
      </c>
      <c r="D25" s="11">
        <v>19500</v>
      </c>
      <c r="E25" s="11">
        <v>18900</v>
      </c>
      <c r="F25" s="12">
        <v>19500</v>
      </c>
    </row>
    <row r="26" spans="3:6" ht="13.5" thickBot="1">
      <c r="C26" s="14" t="s">
        <v>52</v>
      </c>
      <c r="D26" s="15">
        <v>6085</v>
      </c>
      <c r="E26" s="15">
        <v>1000</v>
      </c>
      <c r="F26" s="16">
        <v>1000</v>
      </c>
    </row>
    <row r="27" spans="3:6" ht="13.5" thickBot="1">
      <c r="C27" s="245" t="s">
        <v>274</v>
      </c>
      <c r="D27" s="246">
        <f>SUM(D17:D26)</f>
        <v>2117114</v>
      </c>
      <c r="E27" s="246">
        <f>SUM(E17:E26)</f>
        <v>2135347</v>
      </c>
      <c r="F27" s="247">
        <f>SUM(F17:F26)</f>
        <v>2156062</v>
      </c>
    </row>
    <row r="28" spans="3:6" ht="12.75">
      <c r="C28" s="7" t="s">
        <v>275</v>
      </c>
      <c r="D28" s="8">
        <v>28900</v>
      </c>
      <c r="E28" s="8">
        <v>12000</v>
      </c>
      <c r="F28" s="9">
        <v>13700</v>
      </c>
    </row>
    <row r="29" spans="3:6" ht="12.75">
      <c r="C29" s="248" t="s">
        <v>276</v>
      </c>
      <c r="D29" s="18">
        <v>0</v>
      </c>
      <c r="E29" s="18">
        <v>22000</v>
      </c>
      <c r="F29" s="249">
        <v>24000</v>
      </c>
    </row>
    <row r="30" spans="3:6" ht="12.75">
      <c r="C30" s="10" t="s">
        <v>673</v>
      </c>
      <c r="D30" s="11">
        <v>13088</v>
      </c>
      <c r="E30" s="11">
        <v>17000</v>
      </c>
      <c r="F30" s="12">
        <v>11000</v>
      </c>
    </row>
    <row r="31" spans="3:6" ht="12.75">
      <c r="C31" s="10" t="s">
        <v>277</v>
      </c>
      <c r="D31" s="11"/>
      <c r="E31" s="11">
        <v>0</v>
      </c>
      <c r="F31" s="12">
        <v>0</v>
      </c>
    </row>
    <row r="32" spans="3:6" ht="12.75">
      <c r="C32" s="10" t="s">
        <v>278</v>
      </c>
      <c r="D32" s="11">
        <v>17800</v>
      </c>
      <c r="E32" s="11">
        <v>0</v>
      </c>
      <c r="F32" s="12">
        <v>0</v>
      </c>
    </row>
    <row r="33" spans="3:6" ht="12.75">
      <c r="C33" s="10" t="s">
        <v>279</v>
      </c>
      <c r="D33" s="11">
        <v>30000</v>
      </c>
      <c r="E33" s="11">
        <v>0</v>
      </c>
      <c r="F33" s="12">
        <v>0</v>
      </c>
    </row>
    <row r="34" spans="3:6" ht="13.5" thickBot="1">
      <c r="C34" s="10" t="s">
        <v>44</v>
      </c>
      <c r="D34" s="11">
        <v>7770</v>
      </c>
      <c r="E34" s="11">
        <v>0</v>
      </c>
      <c r="F34" s="12">
        <v>0</v>
      </c>
    </row>
    <row r="35" spans="3:6" ht="13.5" thickBot="1">
      <c r="C35" s="245" t="s">
        <v>280</v>
      </c>
      <c r="D35" s="246">
        <f>SUM(D28:D34)</f>
        <v>97558</v>
      </c>
      <c r="E35" s="246">
        <f>SUM(E28:E34)</f>
        <v>51000</v>
      </c>
      <c r="F35" s="246">
        <f>SUM(F28:F34)</f>
        <v>48700</v>
      </c>
    </row>
    <row r="36" spans="3:6" ht="12.75">
      <c r="C36" s="7" t="s">
        <v>110</v>
      </c>
      <c r="D36" s="8">
        <v>98349</v>
      </c>
      <c r="E36" s="8">
        <v>55000</v>
      </c>
      <c r="F36" s="9">
        <v>30000</v>
      </c>
    </row>
    <row r="37" spans="3:6" ht="12.75">
      <c r="C37" s="248" t="s">
        <v>238</v>
      </c>
      <c r="D37" s="18">
        <v>11666</v>
      </c>
      <c r="E37" s="18">
        <v>12000</v>
      </c>
      <c r="F37" s="249">
        <v>18000</v>
      </c>
    </row>
    <row r="38" spans="3:6" ht="12.75">
      <c r="C38" s="248" t="s">
        <v>281</v>
      </c>
      <c r="D38" s="18">
        <v>6500</v>
      </c>
      <c r="E38" s="18">
        <v>6000</v>
      </c>
      <c r="F38" s="249">
        <v>0</v>
      </c>
    </row>
    <row r="39" spans="3:6" ht="12.75">
      <c r="C39" s="248" t="s">
        <v>282</v>
      </c>
      <c r="D39" s="18">
        <v>11700</v>
      </c>
      <c r="E39" s="18">
        <v>6000</v>
      </c>
      <c r="F39" s="249">
        <v>6600</v>
      </c>
    </row>
    <row r="40" spans="3:6" ht="12.75">
      <c r="C40" s="10" t="s">
        <v>283</v>
      </c>
      <c r="D40" s="11">
        <v>56453</v>
      </c>
      <c r="E40" s="11">
        <v>44683</v>
      </c>
      <c r="F40" s="12">
        <v>31683</v>
      </c>
    </row>
    <row r="41" spans="3:6" ht="13.5" thickBot="1">
      <c r="C41" s="14" t="s">
        <v>284</v>
      </c>
      <c r="D41" s="15">
        <v>16718</v>
      </c>
      <c r="E41" s="15">
        <v>15400</v>
      </c>
      <c r="F41" s="16">
        <v>13200</v>
      </c>
    </row>
    <row r="42" spans="3:6" ht="13.5" thickBot="1">
      <c r="C42" s="245" t="s">
        <v>285</v>
      </c>
      <c r="D42" s="246">
        <f>SUM(D36:D41)</f>
        <v>201386</v>
      </c>
      <c r="E42" s="246">
        <f>SUM(E36:E41)</f>
        <v>139083</v>
      </c>
      <c r="F42" s="247">
        <f>SUM(F36:F41)</f>
        <v>99483</v>
      </c>
    </row>
    <row r="43" spans="3:6" ht="13.5" thickBot="1">
      <c r="C43" s="250" t="s">
        <v>53</v>
      </c>
      <c r="D43" s="251">
        <f>D16+D35</f>
        <v>2318500</v>
      </c>
      <c r="E43" s="251">
        <f>E16+E35</f>
        <v>2274430</v>
      </c>
      <c r="F43" s="252">
        <f>F16+F35</f>
        <v>2255545</v>
      </c>
    </row>
    <row r="44" spans="3:6" ht="13.5" thickBot="1">
      <c r="C44" s="250" t="s">
        <v>20</v>
      </c>
      <c r="D44" s="251">
        <f>D27+D42</f>
        <v>2318500</v>
      </c>
      <c r="E44" s="251">
        <f>E27+E42</f>
        <v>2274430</v>
      </c>
      <c r="F44" s="252">
        <f>F27+F42</f>
        <v>2255545</v>
      </c>
    </row>
  </sheetData>
  <mergeCells count="4">
    <mergeCell ref="B3:E3"/>
    <mergeCell ref="B4:E4"/>
    <mergeCell ref="B5:E5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workbookViewId="0" topLeftCell="I1">
      <selection activeCell="P26" sqref="P26"/>
    </sheetView>
  </sheetViews>
  <sheetFormatPr defaultColWidth="9.00390625" defaultRowHeight="12.75"/>
  <cols>
    <col min="1" max="1" width="4.625" style="0" customWidth="1"/>
    <col min="2" max="2" width="21.125" style="0" customWidth="1"/>
    <col min="3" max="24" width="7.875" style="0" customWidth="1"/>
  </cols>
  <sheetData>
    <row r="1" spans="2:24" ht="12.75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 t="s">
        <v>0</v>
      </c>
      <c r="T1" s="156"/>
      <c r="U1" s="156"/>
      <c r="V1" s="156"/>
      <c r="W1" s="156"/>
      <c r="X1" s="156"/>
    </row>
    <row r="2" spans="2:24" ht="12.75">
      <c r="B2" s="487" t="s">
        <v>653</v>
      </c>
      <c r="C2" s="487"/>
      <c r="D2" s="487"/>
      <c r="E2" s="487"/>
      <c r="F2" s="487"/>
      <c r="G2" s="487"/>
      <c r="H2" s="487"/>
      <c r="I2" s="487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215"/>
      <c r="U2" s="254"/>
      <c r="V2" s="254"/>
      <c r="W2" s="254"/>
      <c r="X2" s="254"/>
    </row>
    <row r="3" spans="2:24" ht="12.75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 t="s">
        <v>1</v>
      </c>
      <c r="V3" s="254"/>
      <c r="W3" s="254"/>
      <c r="X3" s="254"/>
    </row>
    <row r="4" spans="2:24" ht="13.5" thickBot="1">
      <c r="B4" s="254"/>
      <c r="C4" s="275" t="s">
        <v>654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  <c r="V4" s="276"/>
      <c r="W4" s="254"/>
      <c r="X4" s="254"/>
    </row>
    <row r="5" spans="1:24" ht="38.25" customHeight="1" thickBot="1">
      <c r="A5" s="493" t="s">
        <v>319</v>
      </c>
      <c r="B5" s="171" t="s">
        <v>2</v>
      </c>
      <c r="C5" s="488" t="s">
        <v>95</v>
      </c>
      <c r="D5" s="489"/>
      <c r="E5" s="488" t="s">
        <v>3</v>
      </c>
      <c r="F5" s="489"/>
      <c r="G5" s="490" t="s">
        <v>326</v>
      </c>
      <c r="H5" s="491"/>
      <c r="I5" s="490" t="s">
        <v>320</v>
      </c>
      <c r="J5" s="491"/>
      <c r="K5" s="490" t="s">
        <v>327</v>
      </c>
      <c r="L5" s="491"/>
      <c r="M5" s="490" t="s">
        <v>4</v>
      </c>
      <c r="N5" s="492"/>
      <c r="O5" s="490" t="s">
        <v>5</v>
      </c>
      <c r="P5" s="484"/>
      <c r="Q5" s="490" t="s">
        <v>321</v>
      </c>
      <c r="R5" s="484"/>
      <c r="S5" s="490" t="s">
        <v>328</v>
      </c>
      <c r="T5" s="484"/>
      <c r="U5" s="483" t="s">
        <v>6</v>
      </c>
      <c r="V5" s="484"/>
      <c r="W5" s="485" t="s">
        <v>656</v>
      </c>
      <c r="X5" s="262"/>
    </row>
    <row r="6" spans="1:24" ht="23.25" thickBot="1">
      <c r="A6" s="494"/>
      <c r="B6" s="172"/>
      <c r="C6" s="468" t="s">
        <v>655</v>
      </c>
      <c r="D6" s="173" t="s">
        <v>211</v>
      </c>
      <c r="E6" s="468" t="s">
        <v>655</v>
      </c>
      <c r="F6" s="173" t="s">
        <v>211</v>
      </c>
      <c r="G6" s="468" t="s">
        <v>655</v>
      </c>
      <c r="H6" s="173" t="s">
        <v>211</v>
      </c>
      <c r="I6" s="468" t="s">
        <v>655</v>
      </c>
      <c r="J6" s="173" t="s">
        <v>211</v>
      </c>
      <c r="K6" s="468" t="s">
        <v>655</v>
      </c>
      <c r="L6" s="173" t="s">
        <v>211</v>
      </c>
      <c r="M6" s="468" t="s">
        <v>655</v>
      </c>
      <c r="N6" s="173" t="s">
        <v>211</v>
      </c>
      <c r="O6" s="468" t="s">
        <v>655</v>
      </c>
      <c r="P6" s="173" t="s">
        <v>211</v>
      </c>
      <c r="Q6" s="468" t="s">
        <v>655</v>
      </c>
      <c r="R6" s="173" t="s">
        <v>211</v>
      </c>
      <c r="S6" s="468" t="s">
        <v>655</v>
      </c>
      <c r="T6" s="173" t="s">
        <v>211</v>
      </c>
      <c r="U6" s="468" t="s">
        <v>655</v>
      </c>
      <c r="V6" s="173" t="s">
        <v>211</v>
      </c>
      <c r="W6" s="486"/>
      <c r="X6" s="262"/>
    </row>
    <row r="7" spans="1:24" ht="13.5" thickBot="1">
      <c r="A7" s="376" t="s">
        <v>390</v>
      </c>
      <c r="B7" s="174" t="s">
        <v>7</v>
      </c>
      <c r="C7" s="467">
        <v>55187</v>
      </c>
      <c r="D7" s="175">
        <v>48586</v>
      </c>
      <c r="E7" s="175">
        <v>17555</v>
      </c>
      <c r="F7" s="175">
        <v>15364</v>
      </c>
      <c r="G7" s="175">
        <v>13010</v>
      </c>
      <c r="H7" s="175">
        <v>12080</v>
      </c>
      <c r="I7" s="175"/>
      <c r="J7" s="175"/>
      <c r="K7" s="175"/>
      <c r="L7" s="175"/>
      <c r="M7" s="176">
        <f>C7+E7+G7+I7+K7</f>
        <v>85752</v>
      </c>
      <c r="N7" s="176">
        <f>D7+F7+H7+J7+L7</f>
        <v>76030</v>
      </c>
      <c r="O7" s="175"/>
      <c r="P7" s="175"/>
      <c r="Q7" s="175"/>
      <c r="R7" s="175"/>
      <c r="S7" s="177"/>
      <c r="T7" s="177"/>
      <c r="U7" s="178">
        <f>M7+S7+O7+Q7</f>
        <v>85752</v>
      </c>
      <c r="V7" s="178">
        <f>N7+T7+P7+R7</f>
        <v>76030</v>
      </c>
      <c r="W7" s="274">
        <v>85752</v>
      </c>
      <c r="X7" s="257"/>
    </row>
    <row r="8" spans="1:24" ht="13.5" thickBot="1">
      <c r="A8" s="377" t="s">
        <v>391</v>
      </c>
      <c r="B8" s="126" t="s">
        <v>8</v>
      </c>
      <c r="C8" s="120">
        <v>153729</v>
      </c>
      <c r="D8" s="120">
        <v>146832</v>
      </c>
      <c r="E8" s="120">
        <v>49404</v>
      </c>
      <c r="F8" s="120">
        <v>46978</v>
      </c>
      <c r="G8" s="120">
        <v>43525</v>
      </c>
      <c r="H8" s="120">
        <v>48398</v>
      </c>
      <c r="I8" s="191"/>
      <c r="J8" s="191"/>
      <c r="K8" s="191"/>
      <c r="L8" s="191"/>
      <c r="M8" s="176">
        <f aca="true" t="shared" si="0" ref="M8:M32">C8+E8+G8+I8+K8</f>
        <v>246658</v>
      </c>
      <c r="N8" s="176">
        <f aca="true" t="shared" si="1" ref="N8:N32">D8+F8+H8+J8+L8</f>
        <v>242208</v>
      </c>
      <c r="O8" s="191"/>
      <c r="P8" s="191"/>
      <c r="Q8" s="191"/>
      <c r="R8" s="191"/>
      <c r="S8" s="179"/>
      <c r="T8" s="179"/>
      <c r="U8" s="178">
        <f aca="true" t="shared" si="2" ref="U8:U13">M8+S8+O8+Q8</f>
        <v>246658</v>
      </c>
      <c r="V8" s="178">
        <f aca="true" t="shared" si="3" ref="V8:V32">N8+T8+P8+R8</f>
        <v>242208</v>
      </c>
      <c r="W8" s="274">
        <v>246658</v>
      </c>
      <c r="X8" s="257"/>
    </row>
    <row r="9" spans="1:24" ht="13.5" thickBot="1">
      <c r="A9" s="377" t="s">
        <v>392</v>
      </c>
      <c r="B9" s="126" t="s">
        <v>9</v>
      </c>
      <c r="C9" s="120">
        <v>21844</v>
      </c>
      <c r="D9" s="120">
        <v>16708</v>
      </c>
      <c r="E9" s="120">
        <v>5889</v>
      </c>
      <c r="F9" s="120">
        <v>5242</v>
      </c>
      <c r="G9" s="120">
        <v>9878</v>
      </c>
      <c r="H9" s="120">
        <v>1885</v>
      </c>
      <c r="I9" s="191"/>
      <c r="J9" s="191"/>
      <c r="K9" s="191"/>
      <c r="L9" s="191"/>
      <c r="M9" s="176">
        <f t="shared" si="0"/>
        <v>37611</v>
      </c>
      <c r="N9" s="176">
        <f t="shared" si="1"/>
        <v>23835</v>
      </c>
      <c r="O9" s="191"/>
      <c r="P9" s="191"/>
      <c r="Q9" s="191"/>
      <c r="R9" s="191"/>
      <c r="S9" s="179"/>
      <c r="T9" s="179"/>
      <c r="U9" s="178">
        <f t="shared" si="2"/>
        <v>37611</v>
      </c>
      <c r="V9" s="178">
        <f t="shared" si="3"/>
        <v>23835</v>
      </c>
      <c r="W9" s="274">
        <v>37611</v>
      </c>
      <c r="X9" s="257"/>
    </row>
    <row r="10" spans="1:24" ht="13.5" thickBot="1">
      <c r="A10" s="377" t="s">
        <v>393</v>
      </c>
      <c r="B10" s="126" t="s">
        <v>10</v>
      </c>
      <c r="C10" s="120">
        <v>63210</v>
      </c>
      <c r="D10" s="120">
        <v>64823</v>
      </c>
      <c r="E10" s="120">
        <v>20183</v>
      </c>
      <c r="F10" s="120">
        <v>20773</v>
      </c>
      <c r="G10" s="120">
        <v>12349</v>
      </c>
      <c r="H10" s="120">
        <v>10894</v>
      </c>
      <c r="I10" s="191"/>
      <c r="J10" s="191"/>
      <c r="K10" s="191"/>
      <c r="L10" s="191"/>
      <c r="M10" s="176">
        <f t="shared" si="0"/>
        <v>95742</v>
      </c>
      <c r="N10" s="176">
        <f t="shared" si="1"/>
        <v>96490</v>
      </c>
      <c r="O10" s="191">
        <v>3731</v>
      </c>
      <c r="P10" s="191"/>
      <c r="Q10" s="191"/>
      <c r="R10" s="191"/>
      <c r="S10" s="179"/>
      <c r="T10" s="179"/>
      <c r="U10" s="178">
        <f t="shared" si="2"/>
        <v>99473</v>
      </c>
      <c r="V10" s="178">
        <f t="shared" si="3"/>
        <v>96490</v>
      </c>
      <c r="W10" s="274">
        <v>99473</v>
      </c>
      <c r="X10" s="257"/>
    </row>
    <row r="11" spans="1:24" ht="13.5" thickBot="1">
      <c r="A11" s="377" t="s">
        <v>394</v>
      </c>
      <c r="B11" s="126" t="s">
        <v>11</v>
      </c>
      <c r="C11" s="120">
        <v>13627</v>
      </c>
      <c r="D11" s="120">
        <v>13715</v>
      </c>
      <c r="E11" s="120">
        <v>4355</v>
      </c>
      <c r="F11" s="120">
        <v>4486</v>
      </c>
      <c r="G11" s="120">
        <v>18480</v>
      </c>
      <c r="H11" s="120">
        <v>26260</v>
      </c>
      <c r="I11" s="191"/>
      <c r="J11" s="191"/>
      <c r="K11" s="191"/>
      <c r="L11" s="191"/>
      <c r="M11" s="176">
        <f t="shared" si="0"/>
        <v>36462</v>
      </c>
      <c r="N11" s="176">
        <f t="shared" si="1"/>
        <v>44461</v>
      </c>
      <c r="O11" s="191"/>
      <c r="P11" s="191"/>
      <c r="Q11" s="191"/>
      <c r="R11" s="191"/>
      <c r="S11" s="179"/>
      <c r="T11" s="179"/>
      <c r="U11" s="178">
        <f t="shared" si="2"/>
        <v>36462</v>
      </c>
      <c r="V11" s="178">
        <f t="shared" si="3"/>
        <v>44461</v>
      </c>
      <c r="W11" s="274">
        <v>36462</v>
      </c>
      <c r="X11" s="257"/>
    </row>
    <row r="12" spans="1:24" ht="13.5" thickBot="1">
      <c r="A12" s="378" t="s">
        <v>395</v>
      </c>
      <c r="B12" s="181" t="s">
        <v>12</v>
      </c>
      <c r="C12" s="182">
        <v>65998</v>
      </c>
      <c r="D12" s="182">
        <v>61654</v>
      </c>
      <c r="E12" s="182">
        <v>21766</v>
      </c>
      <c r="F12" s="182">
        <v>19772</v>
      </c>
      <c r="G12" s="182">
        <v>66496</v>
      </c>
      <c r="H12" s="182">
        <v>57358</v>
      </c>
      <c r="I12" s="255"/>
      <c r="J12" s="255"/>
      <c r="K12" s="255"/>
      <c r="L12" s="255"/>
      <c r="M12" s="176">
        <f t="shared" si="0"/>
        <v>154260</v>
      </c>
      <c r="N12" s="176">
        <f t="shared" si="1"/>
        <v>138784</v>
      </c>
      <c r="O12" s="255">
        <v>350</v>
      </c>
      <c r="P12" s="255"/>
      <c r="Q12" s="255"/>
      <c r="R12" s="255"/>
      <c r="S12" s="183"/>
      <c r="T12" s="183"/>
      <c r="U12" s="178">
        <f t="shared" si="2"/>
        <v>154610</v>
      </c>
      <c r="V12" s="178">
        <f t="shared" si="3"/>
        <v>138784</v>
      </c>
      <c r="W12" s="274">
        <v>154610</v>
      </c>
      <c r="X12" s="257"/>
    </row>
    <row r="13" spans="1:26" ht="13.5" thickBot="1">
      <c r="A13" s="379" t="s">
        <v>390</v>
      </c>
      <c r="B13" s="185" t="s">
        <v>13</v>
      </c>
      <c r="C13" s="175">
        <f aca="true" t="shared" si="4" ref="C13:L13">SUM(C7:C12)</f>
        <v>373595</v>
      </c>
      <c r="D13" s="175">
        <f t="shared" si="4"/>
        <v>352318</v>
      </c>
      <c r="E13" s="175">
        <f t="shared" si="4"/>
        <v>119152</v>
      </c>
      <c r="F13" s="175">
        <f t="shared" si="4"/>
        <v>112615</v>
      </c>
      <c r="G13" s="175">
        <f t="shared" si="4"/>
        <v>163738</v>
      </c>
      <c r="H13" s="175">
        <f t="shared" si="4"/>
        <v>156875</v>
      </c>
      <c r="I13" s="175">
        <f t="shared" si="4"/>
        <v>0</v>
      </c>
      <c r="J13" s="175">
        <f t="shared" si="4"/>
        <v>0</v>
      </c>
      <c r="K13" s="175">
        <f t="shared" si="4"/>
        <v>0</v>
      </c>
      <c r="L13" s="175">
        <f t="shared" si="4"/>
        <v>0</v>
      </c>
      <c r="M13" s="176">
        <f t="shared" si="0"/>
        <v>656485</v>
      </c>
      <c r="N13" s="176">
        <f t="shared" si="1"/>
        <v>621808</v>
      </c>
      <c r="O13" s="175">
        <f aca="true" t="shared" si="5" ref="O13:T13">SUM(O7:O12)</f>
        <v>4081</v>
      </c>
      <c r="P13" s="175">
        <f t="shared" si="5"/>
        <v>0</v>
      </c>
      <c r="Q13" s="175">
        <f t="shared" si="5"/>
        <v>0</v>
      </c>
      <c r="R13" s="175">
        <f t="shared" si="5"/>
        <v>0</v>
      </c>
      <c r="S13" s="175">
        <f t="shared" si="5"/>
        <v>0</v>
      </c>
      <c r="T13" s="175">
        <f t="shared" si="5"/>
        <v>0</v>
      </c>
      <c r="U13" s="178">
        <f t="shared" si="2"/>
        <v>660566</v>
      </c>
      <c r="V13" s="178">
        <f t="shared" si="3"/>
        <v>621808</v>
      </c>
      <c r="W13" s="186">
        <f>SUM(W7:W12)</f>
        <v>660566</v>
      </c>
      <c r="X13" s="257"/>
      <c r="Y13">
        <f>SUM(U7:U12)</f>
        <v>660566</v>
      </c>
      <c r="Z13">
        <f>SUM(V7:V12)</f>
        <v>621808</v>
      </c>
    </row>
    <row r="14" spans="1:26" ht="13.5" thickBot="1">
      <c r="A14" s="377"/>
      <c r="B14" s="187"/>
      <c r="C14" s="120"/>
      <c r="D14" s="120"/>
      <c r="E14" s="120"/>
      <c r="F14" s="120"/>
      <c r="G14" s="120"/>
      <c r="H14" s="120"/>
      <c r="I14" s="191"/>
      <c r="J14" s="191"/>
      <c r="K14" s="191"/>
      <c r="L14" s="191"/>
      <c r="M14" s="176"/>
      <c r="N14" s="176"/>
      <c r="O14" s="191"/>
      <c r="P14" s="191"/>
      <c r="Q14" s="191"/>
      <c r="R14" s="191"/>
      <c r="S14" s="179"/>
      <c r="T14" s="179"/>
      <c r="U14" s="178"/>
      <c r="V14" s="178"/>
      <c r="W14" s="180"/>
      <c r="X14" s="257"/>
      <c r="Y14">
        <f>SUM(M7:M12)</f>
        <v>656485</v>
      </c>
      <c r="Z14">
        <f>SUM(N7:N12)</f>
        <v>621808</v>
      </c>
    </row>
    <row r="15" spans="1:24" ht="13.5" thickBot="1">
      <c r="A15" s="377" t="s">
        <v>385</v>
      </c>
      <c r="B15" s="187" t="s">
        <v>14</v>
      </c>
      <c r="C15" s="120">
        <v>76616</v>
      </c>
      <c r="D15" s="120">
        <v>75505</v>
      </c>
      <c r="E15" s="120">
        <v>24094</v>
      </c>
      <c r="F15" s="120">
        <v>23785</v>
      </c>
      <c r="G15" s="120">
        <v>23217</v>
      </c>
      <c r="H15" s="120">
        <v>17005</v>
      </c>
      <c r="I15" s="191">
        <v>400</v>
      </c>
      <c r="J15" s="191">
        <v>390</v>
      </c>
      <c r="K15" s="191"/>
      <c r="L15" s="191"/>
      <c r="M15" s="176">
        <f t="shared" si="0"/>
        <v>124327</v>
      </c>
      <c r="N15" s="176">
        <f t="shared" si="1"/>
        <v>116685</v>
      </c>
      <c r="O15" s="191"/>
      <c r="P15" s="191"/>
      <c r="Q15" s="191"/>
      <c r="R15" s="191"/>
      <c r="S15" s="179"/>
      <c r="T15" s="179"/>
      <c r="U15" s="178">
        <f>M15+S15+O15+Q15</f>
        <v>124327</v>
      </c>
      <c r="V15" s="178">
        <f t="shared" si="3"/>
        <v>116685</v>
      </c>
      <c r="W15" s="180">
        <v>124327</v>
      </c>
      <c r="X15" s="257"/>
    </row>
    <row r="16" spans="1:24" ht="13.5" thickBot="1">
      <c r="A16" s="377"/>
      <c r="B16" s="187" t="s">
        <v>323</v>
      </c>
      <c r="C16" s="120"/>
      <c r="D16" s="120"/>
      <c r="E16" s="120"/>
      <c r="F16" s="120"/>
      <c r="G16" s="120"/>
      <c r="H16" s="120"/>
      <c r="I16" s="191">
        <v>400</v>
      </c>
      <c r="J16" s="191">
        <v>390</v>
      </c>
      <c r="K16" s="191"/>
      <c r="L16" s="191"/>
      <c r="M16" s="176">
        <f t="shared" si="0"/>
        <v>400</v>
      </c>
      <c r="N16" s="176">
        <f t="shared" si="1"/>
        <v>390</v>
      </c>
      <c r="O16" s="191"/>
      <c r="P16" s="191"/>
      <c r="Q16" s="191"/>
      <c r="R16" s="191"/>
      <c r="S16" s="179"/>
      <c r="T16" s="179"/>
      <c r="U16" s="178">
        <f>M16+S16+O16+Q16</f>
        <v>400</v>
      </c>
      <c r="V16" s="178">
        <f t="shared" si="3"/>
        <v>390</v>
      </c>
      <c r="W16" s="180">
        <v>400</v>
      </c>
      <c r="X16" s="257"/>
    </row>
    <row r="17" spans="1:24" ht="13.5" thickBot="1">
      <c r="A17" s="377"/>
      <c r="B17" s="187"/>
      <c r="C17" s="120"/>
      <c r="D17" s="120"/>
      <c r="E17" s="120"/>
      <c r="F17" s="120"/>
      <c r="G17" s="120"/>
      <c r="H17" s="120"/>
      <c r="I17" s="191"/>
      <c r="J17" s="191"/>
      <c r="K17" s="191"/>
      <c r="L17" s="191"/>
      <c r="M17" s="176"/>
      <c r="N17" s="176"/>
      <c r="O17" s="191"/>
      <c r="P17" s="191"/>
      <c r="Q17" s="191"/>
      <c r="R17" s="191"/>
      <c r="S17" s="179"/>
      <c r="T17" s="179"/>
      <c r="U17" s="178"/>
      <c r="V17" s="178"/>
      <c r="W17" s="180"/>
      <c r="X17" s="257"/>
    </row>
    <row r="18" spans="1:24" ht="13.5" thickBot="1">
      <c r="A18" s="377" t="s">
        <v>386</v>
      </c>
      <c r="B18" s="187" t="s">
        <v>15</v>
      </c>
      <c r="C18" s="120">
        <v>262979</v>
      </c>
      <c r="D18" s="120">
        <v>286200</v>
      </c>
      <c r="E18" s="120">
        <v>76100</v>
      </c>
      <c r="F18" s="120">
        <v>81100</v>
      </c>
      <c r="G18" s="120">
        <v>226951</v>
      </c>
      <c r="H18" s="120">
        <v>266475</v>
      </c>
      <c r="I18" s="191"/>
      <c r="J18" s="191"/>
      <c r="K18" s="191"/>
      <c r="L18" s="191"/>
      <c r="M18" s="176">
        <f t="shared" si="0"/>
        <v>566030</v>
      </c>
      <c r="N18" s="176">
        <f t="shared" si="1"/>
        <v>633775</v>
      </c>
      <c r="O18" s="191"/>
      <c r="P18" s="191"/>
      <c r="Q18" s="191"/>
      <c r="R18" s="191"/>
      <c r="S18" s="179"/>
      <c r="T18" s="179"/>
      <c r="U18" s="178">
        <f>M18+S18+O18+Q18</f>
        <v>566030</v>
      </c>
      <c r="V18" s="178">
        <f t="shared" si="3"/>
        <v>633775</v>
      </c>
      <c r="W18" s="180">
        <v>566030</v>
      </c>
      <c r="X18" s="257"/>
    </row>
    <row r="19" spans="1:24" ht="13.5" thickBot="1">
      <c r="A19" s="377"/>
      <c r="B19" s="187"/>
      <c r="C19" s="120"/>
      <c r="D19" s="120"/>
      <c r="E19" s="120"/>
      <c r="F19" s="120"/>
      <c r="G19" s="120"/>
      <c r="H19" s="120"/>
      <c r="I19" s="191"/>
      <c r="J19" s="191"/>
      <c r="K19" s="191"/>
      <c r="L19" s="191"/>
      <c r="M19" s="176"/>
      <c r="N19" s="176"/>
      <c r="O19" s="191"/>
      <c r="P19" s="191"/>
      <c r="Q19" s="191"/>
      <c r="R19" s="191"/>
      <c r="S19" s="179"/>
      <c r="T19" s="179"/>
      <c r="U19" s="178"/>
      <c r="V19" s="178"/>
      <c r="W19" s="180"/>
      <c r="X19" s="257"/>
    </row>
    <row r="20" spans="1:24" ht="13.5" thickBot="1">
      <c r="A20" s="377" t="s">
        <v>387</v>
      </c>
      <c r="B20" s="187" t="s">
        <v>16</v>
      </c>
      <c r="C20" s="120">
        <v>135965</v>
      </c>
      <c r="D20" s="120">
        <v>129240</v>
      </c>
      <c r="E20" s="120">
        <v>42064</v>
      </c>
      <c r="F20" s="120">
        <v>41328</v>
      </c>
      <c r="G20" s="120">
        <v>74180</v>
      </c>
      <c r="H20" s="120">
        <v>69407</v>
      </c>
      <c r="I20" s="191">
        <v>250</v>
      </c>
      <c r="J20" s="191">
        <v>250</v>
      </c>
      <c r="K20" s="191"/>
      <c r="L20" s="191"/>
      <c r="M20" s="176">
        <f t="shared" si="0"/>
        <v>252459</v>
      </c>
      <c r="N20" s="176">
        <f t="shared" si="1"/>
        <v>240225</v>
      </c>
      <c r="O20" s="191">
        <v>13189</v>
      </c>
      <c r="P20" s="191"/>
      <c r="Q20" s="191"/>
      <c r="R20" s="191"/>
      <c r="S20" s="179"/>
      <c r="T20" s="179"/>
      <c r="U20" s="178">
        <f>M20+S20+O20+Q20</f>
        <v>265648</v>
      </c>
      <c r="V20" s="178">
        <f t="shared" si="3"/>
        <v>240225</v>
      </c>
      <c r="W20" s="180">
        <v>265648</v>
      </c>
      <c r="X20" s="257"/>
    </row>
    <row r="21" spans="1:24" ht="13.5" thickBot="1">
      <c r="A21" s="377"/>
      <c r="B21" s="187" t="s">
        <v>323</v>
      </c>
      <c r="C21" s="120"/>
      <c r="D21" s="120"/>
      <c r="E21" s="120"/>
      <c r="F21" s="120"/>
      <c r="G21" s="120"/>
      <c r="H21" s="120"/>
      <c r="I21" s="191">
        <v>250</v>
      </c>
      <c r="J21" s="191">
        <v>250</v>
      </c>
      <c r="K21" s="191"/>
      <c r="L21" s="191"/>
      <c r="M21" s="176">
        <f t="shared" si="0"/>
        <v>250</v>
      </c>
      <c r="N21" s="176">
        <f t="shared" si="1"/>
        <v>250</v>
      </c>
      <c r="O21" s="191"/>
      <c r="P21" s="191"/>
      <c r="Q21" s="191"/>
      <c r="R21" s="191"/>
      <c r="S21" s="179"/>
      <c r="T21" s="179"/>
      <c r="U21" s="178">
        <f>M21+S21+O21+Q21</f>
        <v>250</v>
      </c>
      <c r="V21" s="178">
        <f t="shared" si="3"/>
        <v>250</v>
      </c>
      <c r="W21" s="180">
        <v>250</v>
      </c>
      <c r="X21" s="257"/>
    </row>
    <row r="22" spans="1:24" ht="13.5" thickBot="1">
      <c r="A22" s="377"/>
      <c r="B22" s="187"/>
      <c r="C22" s="120"/>
      <c r="D22" s="120"/>
      <c r="E22" s="120"/>
      <c r="F22" s="120"/>
      <c r="G22" s="120"/>
      <c r="H22" s="120"/>
      <c r="I22" s="191"/>
      <c r="J22" s="191"/>
      <c r="K22" s="191"/>
      <c r="L22" s="191"/>
      <c r="M22" s="176"/>
      <c r="N22" s="176"/>
      <c r="O22" s="191"/>
      <c r="P22" s="191"/>
      <c r="Q22" s="191"/>
      <c r="R22" s="191"/>
      <c r="S22" s="179"/>
      <c r="T22" s="179"/>
      <c r="U22" s="178"/>
      <c r="V22" s="178"/>
      <c r="W22" s="180"/>
      <c r="X22" s="257"/>
    </row>
    <row r="23" spans="1:24" ht="13.5" thickBot="1">
      <c r="A23" s="377" t="s">
        <v>389</v>
      </c>
      <c r="B23" s="187" t="s">
        <v>104</v>
      </c>
      <c r="C23" s="120">
        <v>150</v>
      </c>
      <c r="D23" s="120"/>
      <c r="E23" s="120">
        <v>65</v>
      </c>
      <c r="F23" s="120"/>
      <c r="G23" s="120">
        <v>425</v>
      </c>
      <c r="H23" s="120">
        <v>640</v>
      </c>
      <c r="I23" s="191"/>
      <c r="J23" s="191"/>
      <c r="K23" s="191"/>
      <c r="L23" s="191"/>
      <c r="M23" s="176">
        <f t="shared" si="0"/>
        <v>640</v>
      </c>
      <c r="N23" s="176">
        <f t="shared" si="1"/>
        <v>640</v>
      </c>
      <c r="O23" s="191"/>
      <c r="P23" s="191"/>
      <c r="Q23" s="191"/>
      <c r="R23" s="191"/>
      <c r="S23" s="179"/>
      <c r="T23" s="179"/>
      <c r="U23" s="178">
        <f>M23+S23+O23+Q23</f>
        <v>640</v>
      </c>
      <c r="V23" s="178">
        <f t="shared" si="3"/>
        <v>640</v>
      </c>
      <c r="W23" s="180">
        <v>640</v>
      </c>
      <c r="X23" s="257"/>
    </row>
    <row r="24" spans="1:24" ht="13.5" thickBot="1">
      <c r="A24" s="377"/>
      <c r="B24" s="187"/>
      <c r="C24" s="120"/>
      <c r="D24" s="120"/>
      <c r="E24" s="120"/>
      <c r="F24" s="120"/>
      <c r="G24" s="120"/>
      <c r="H24" s="120"/>
      <c r="I24" s="191"/>
      <c r="J24" s="191"/>
      <c r="K24" s="191"/>
      <c r="L24" s="191"/>
      <c r="M24" s="176"/>
      <c r="N24" s="176"/>
      <c r="O24" s="191"/>
      <c r="P24" s="191"/>
      <c r="Q24" s="191"/>
      <c r="R24" s="191"/>
      <c r="S24" s="179"/>
      <c r="T24" s="179"/>
      <c r="U24" s="178"/>
      <c r="V24" s="178"/>
      <c r="W24" s="180"/>
      <c r="X24" s="257"/>
    </row>
    <row r="25" spans="1:24" ht="13.5" thickBot="1">
      <c r="A25" s="377" t="s">
        <v>388</v>
      </c>
      <c r="B25" s="187" t="s">
        <v>17</v>
      </c>
      <c r="C25" s="120">
        <v>105515</v>
      </c>
      <c r="D25" s="120">
        <v>108060</v>
      </c>
      <c r="E25" s="120">
        <v>33340</v>
      </c>
      <c r="F25" s="120">
        <v>34540</v>
      </c>
      <c r="G25" s="120">
        <v>115781</v>
      </c>
      <c r="H25" s="120">
        <v>101793</v>
      </c>
      <c r="I25" s="191">
        <v>846009</v>
      </c>
      <c r="J25" s="191">
        <v>786674</v>
      </c>
      <c r="K25" s="191">
        <v>190474</v>
      </c>
      <c r="L25" s="191">
        <v>232181</v>
      </c>
      <c r="M25" s="176">
        <f t="shared" si="0"/>
        <v>1291119</v>
      </c>
      <c r="N25" s="176">
        <f t="shared" si="1"/>
        <v>1263248</v>
      </c>
      <c r="O25" s="191">
        <v>1500826</v>
      </c>
      <c r="P25" s="191">
        <v>110015</v>
      </c>
      <c r="Q25" s="191">
        <v>15191</v>
      </c>
      <c r="R25" s="191">
        <v>18200</v>
      </c>
      <c r="S25" s="179">
        <v>48680</v>
      </c>
      <c r="T25" s="179">
        <v>56453</v>
      </c>
      <c r="U25" s="178">
        <f>M25+S25+O25+Q25</f>
        <v>2855816</v>
      </c>
      <c r="V25" s="178">
        <f t="shared" si="3"/>
        <v>1447916</v>
      </c>
      <c r="W25" s="180">
        <v>2855816</v>
      </c>
      <c r="X25" s="257"/>
    </row>
    <row r="26" spans="1:24" ht="13.5" thickBot="1">
      <c r="A26" s="377"/>
      <c r="B26" s="332" t="s">
        <v>322</v>
      </c>
      <c r="C26" s="182"/>
      <c r="D26" s="182"/>
      <c r="E26" s="182"/>
      <c r="F26" s="182"/>
      <c r="G26" s="182"/>
      <c r="H26" s="182"/>
      <c r="I26" s="120">
        <v>20755</v>
      </c>
      <c r="J26" s="120">
        <v>23225</v>
      </c>
      <c r="K26" s="191"/>
      <c r="L26" s="191"/>
      <c r="M26" s="176">
        <f t="shared" si="0"/>
        <v>20755</v>
      </c>
      <c r="N26" s="176">
        <f t="shared" si="1"/>
        <v>23225</v>
      </c>
      <c r="O26" s="120"/>
      <c r="P26" s="120"/>
      <c r="Q26" s="182"/>
      <c r="R26" s="182"/>
      <c r="S26" s="183"/>
      <c r="T26" s="183"/>
      <c r="U26" s="178">
        <f>M26+S26+O26+Q26</f>
        <v>20755</v>
      </c>
      <c r="V26" s="178">
        <f t="shared" si="3"/>
        <v>23225</v>
      </c>
      <c r="W26" s="184">
        <v>20755</v>
      </c>
      <c r="X26" s="257"/>
    </row>
    <row r="27" spans="1:24" ht="13.5" thickBot="1">
      <c r="A27" s="377"/>
      <c r="B27" s="332" t="s">
        <v>404</v>
      </c>
      <c r="C27" s="182"/>
      <c r="D27" s="182"/>
      <c r="E27" s="182"/>
      <c r="F27" s="182"/>
      <c r="G27" s="182"/>
      <c r="H27" s="182"/>
      <c r="I27" s="120">
        <v>28454</v>
      </c>
      <c r="J27" s="120">
        <v>20900</v>
      </c>
      <c r="K27" s="191">
        <v>5474</v>
      </c>
      <c r="L27" s="191">
        <v>6085</v>
      </c>
      <c r="M27" s="176">
        <f t="shared" si="0"/>
        <v>33928</v>
      </c>
      <c r="N27" s="176">
        <f t="shared" si="1"/>
        <v>26985</v>
      </c>
      <c r="O27" s="120"/>
      <c r="P27" s="120"/>
      <c r="Q27" s="182"/>
      <c r="R27" s="182"/>
      <c r="S27" s="183"/>
      <c r="T27" s="183"/>
      <c r="U27" s="178">
        <f>M27+S27+O27+Q27</f>
        <v>33928</v>
      </c>
      <c r="V27" s="178">
        <f t="shared" si="3"/>
        <v>26985</v>
      </c>
      <c r="W27" s="184">
        <v>33928</v>
      </c>
      <c r="X27" s="257"/>
    </row>
    <row r="28" spans="1:24" ht="13.5" thickBot="1">
      <c r="A28" s="377"/>
      <c r="B28" s="332" t="s">
        <v>324</v>
      </c>
      <c r="C28" s="182"/>
      <c r="D28" s="182"/>
      <c r="E28" s="182"/>
      <c r="F28" s="182"/>
      <c r="G28" s="182"/>
      <c r="H28" s="182"/>
      <c r="I28" s="182"/>
      <c r="J28" s="182"/>
      <c r="K28" s="120">
        <v>185000</v>
      </c>
      <c r="L28" s="120">
        <v>226096</v>
      </c>
      <c r="M28" s="176">
        <f t="shared" si="0"/>
        <v>185000</v>
      </c>
      <c r="N28" s="176">
        <f t="shared" si="1"/>
        <v>226096</v>
      </c>
      <c r="O28" s="182"/>
      <c r="P28" s="182"/>
      <c r="Q28" s="182"/>
      <c r="R28" s="182"/>
      <c r="S28" s="183">
        <v>48680</v>
      </c>
      <c r="T28" s="183">
        <v>56453</v>
      </c>
      <c r="U28" s="178">
        <f>M28+S28+O28+Q28</f>
        <v>233680</v>
      </c>
      <c r="V28" s="178">
        <f t="shared" si="3"/>
        <v>282549</v>
      </c>
      <c r="W28" s="184">
        <v>233680</v>
      </c>
      <c r="X28" s="257"/>
    </row>
    <row r="29" spans="1:24" ht="13.5" thickBot="1">
      <c r="A29" s="377"/>
      <c r="B29" s="332" t="s">
        <v>325</v>
      </c>
      <c r="C29" s="182"/>
      <c r="D29" s="182"/>
      <c r="E29" s="182"/>
      <c r="F29" s="182"/>
      <c r="G29" s="182"/>
      <c r="H29" s="182"/>
      <c r="I29" s="182">
        <v>796800</v>
      </c>
      <c r="J29" s="182">
        <v>742549</v>
      </c>
      <c r="K29" s="120"/>
      <c r="L29" s="120"/>
      <c r="M29" s="176">
        <f t="shared" si="0"/>
        <v>796800</v>
      </c>
      <c r="N29" s="176">
        <f t="shared" si="1"/>
        <v>742549</v>
      </c>
      <c r="O29" s="182"/>
      <c r="P29" s="182"/>
      <c r="Q29" s="182"/>
      <c r="R29" s="182"/>
      <c r="S29" s="183"/>
      <c r="T29" s="183"/>
      <c r="U29" s="178">
        <f>M29+S29+O29+Q29</f>
        <v>796800</v>
      </c>
      <c r="V29" s="178">
        <f t="shared" si="3"/>
        <v>742549</v>
      </c>
      <c r="W29" s="184">
        <v>796800</v>
      </c>
      <c r="X29" s="257"/>
    </row>
    <row r="30" spans="1:24" ht="13.5" thickBot="1">
      <c r="A30" s="380"/>
      <c r="B30" s="188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76"/>
      <c r="N30" s="176"/>
      <c r="O30" s="189"/>
      <c r="P30" s="189"/>
      <c r="Q30" s="260"/>
      <c r="R30" s="260"/>
      <c r="S30" s="190"/>
      <c r="T30" s="190"/>
      <c r="U30" s="178"/>
      <c r="V30" s="178"/>
      <c r="W30" s="184"/>
      <c r="X30" s="257"/>
    </row>
    <row r="31" spans="1:26" ht="25.5" customHeight="1" thickBot="1">
      <c r="A31" s="381"/>
      <c r="B31" s="192" t="s">
        <v>130</v>
      </c>
      <c r="C31" s="193">
        <f>C13+C15+C18+C20+C23+C25</f>
        <v>954820</v>
      </c>
      <c r="D31" s="193">
        <f aca="true" t="shared" si="6" ref="D31:L31">D13+D15+D18+D20+D23+D25</f>
        <v>951323</v>
      </c>
      <c r="E31" s="193">
        <f>E13+E15+E18+E20+E23+E25</f>
        <v>294815</v>
      </c>
      <c r="F31" s="193">
        <f t="shared" si="6"/>
        <v>293368</v>
      </c>
      <c r="G31" s="193">
        <f>G13+G15+G18+G20+G23+G25</f>
        <v>604292</v>
      </c>
      <c r="H31" s="193">
        <f t="shared" si="6"/>
        <v>612195</v>
      </c>
      <c r="I31" s="193">
        <f>I13+I15+I18+I20+I23+I25</f>
        <v>846659</v>
      </c>
      <c r="J31" s="193">
        <f t="shared" si="6"/>
        <v>787314</v>
      </c>
      <c r="K31" s="193">
        <f>K13+K15+K18+K20+K23+K25</f>
        <v>190474</v>
      </c>
      <c r="L31" s="193">
        <f t="shared" si="6"/>
        <v>232181</v>
      </c>
      <c r="M31" s="176">
        <f t="shared" si="0"/>
        <v>2891060</v>
      </c>
      <c r="N31" s="176">
        <f t="shared" si="1"/>
        <v>2876381</v>
      </c>
      <c r="O31" s="256">
        <f aca="true" t="shared" si="7" ref="O31:T31">O13+O15+O18+O20+O23+O25</f>
        <v>1518096</v>
      </c>
      <c r="P31" s="256">
        <f t="shared" si="7"/>
        <v>110015</v>
      </c>
      <c r="Q31" s="256">
        <f t="shared" si="7"/>
        <v>15191</v>
      </c>
      <c r="R31" s="256">
        <f t="shared" si="7"/>
        <v>18200</v>
      </c>
      <c r="S31" s="256">
        <f t="shared" si="7"/>
        <v>48680</v>
      </c>
      <c r="T31" s="256">
        <f t="shared" si="7"/>
        <v>56453</v>
      </c>
      <c r="U31" s="178">
        <f>M31+S31+O31+Q31</f>
        <v>4473027</v>
      </c>
      <c r="V31" s="178">
        <f t="shared" si="3"/>
        <v>3061049</v>
      </c>
      <c r="W31" s="194">
        <f>W13+W15+W18+W20+W23+W25</f>
        <v>4473027</v>
      </c>
      <c r="X31" s="258"/>
      <c r="Y31">
        <f>M13+M15+M18+M20+M23+M25</f>
        <v>2891060</v>
      </c>
      <c r="Z31">
        <f>N13+N15+N18+N20+N23+N25</f>
        <v>2876381</v>
      </c>
    </row>
    <row r="32" spans="1:26" ht="36.75" customHeight="1" thickBot="1">
      <c r="A32" s="381"/>
      <c r="B32" s="124" t="s">
        <v>131</v>
      </c>
      <c r="C32" s="195"/>
      <c r="D32" s="195"/>
      <c r="E32" s="195"/>
      <c r="F32" s="195"/>
      <c r="G32" s="195"/>
      <c r="H32" s="195"/>
      <c r="I32" s="195">
        <v>796800</v>
      </c>
      <c r="J32" s="195">
        <v>742549</v>
      </c>
      <c r="K32" s="195"/>
      <c r="L32" s="195"/>
      <c r="M32" s="176">
        <f t="shared" si="0"/>
        <v>796800</v>
      </c>
      <c r="N32" s="176">
        <f t="shared" si="1"/>
        <v>742549</v>
      </c>
      <c r="O32" s="256"/>
      <c r="P32" s="256"/>
      <c r="Q32" s="256"/>
      <c r="R32" s="256"/>
      <c r="S32" s="196"/>
      <c r="T32" s="196"/>
      <c r="U32" s="178">
        <f>M32+S32+O32+Q32</f>
        <v>796800</v>
      </c>
      <c r="V32" s="178">
        <f t="shared" si="3"/>
        <v>742549</v>
      </c>
      <c r="W32" s="197">
        <v>796800</v>
      </c>
      <c r="X32" s="259"/>
      <c r="Y32">
        <f>U13+U15+U18+U20+U23+U25</f>
        <v>4473027</v>
      </c>
      <c r="Z32">
        <f>V13+V15+V18+V20+V23+V25</f>
        <v>3061049</v>
      </c>
    </row>
    <row r="33" spans="1:26" ht="25.5" customHeight="1" thickBot="1">
      <c r="A33" s="381"/>
      <c r="B33" s="198" t="s">
        <v>132</v>
      </c>
      <c r="C33" s="199">
        <f aca="true" t="shared" si="8" ref="C33:J33">C31-C32</f>
        <v>954820</v>
      </c>
      <c r="D33" s="199">
        <f t="shared" si="8"/>
        <v>951323</v>
      </c>
      <c r="E33" s="199">
        <f t="shared" si="8"/>
        <v>294815</v>
      </c>
      <c r="F33" s="199">
        <f t="shared" si="8"/>
        <v>293368</v>
      </c>
      <c r="G33" s="199">
        <f t="shared" si="8"/>
        <v>604292</v>
      </c>
      <c r="H33" s="199">
        <f t="shared" si="8"/>
        <v>612195</v>
      </c>
      <c r="I33" s="199">
        <f t="shared" si="8"/>
        <v>49859</v>
      </c>
      <c r="J33" s="199">
        <f t="shared" si="8"/>
        <v>44765</v>
      </c>
      <c r="K33" s="199">
        <f aca="true" t="shared" si="9" ref="K33:W33">K31-K32</f>
        <v>190474</v>
      </c>
      <c r="L33" s="199">
        <f t="shared" si="9"/>
        <v>232181</v>
      </c>
      <c r="M33" s="199">
        <f t="shared" si="9"/>
        <v>2094260</v>
      </c>
      <c r="N33" s="199">
        <f t="shared" si="9"/>
        <v>2133832</v>
      </c>
      <c r="O33" s="199">
        <f t="shared" si="9"/>
        <v>1518096</v>
      </c>
      <c r="P33" s="199">
        <f t="shared" si="9"/>
        <v>110015</v>
      </c>
      <c r="Q33" s="199">
        <f t="shared" si="9"/>
        <v>15191</v>
      </c>
      <c r="R33" s="199">
        <f t="shared" si="9"/>
        <v>18200</v>
      </c>
      <c r="S33" s="199">
        <f t="shared" si="9"/>
        <v>48680</v>
      </c>
      <c r="T33" s="199">
        <f t="shared" si="9"/>
        <v>56453</v>
      </c>
      <c r="U33" s="199">
        <f t="shared" si="9"/>
        <v>3676227</v>
      </c>
      <c r="V33" s="199">
        <f t="shared" si="9"/>
        <v>2318500</v>
      </c>
      <c r="W33" s="199">
        <f t="shared" si="9"/>
        <v>3676227</v>
      </c>
      <c r="X33" s="263"/>
      <c r="Y33" s="261">
        <f>C33+E33+G33+I33+K33</f>
        <v>2094260</v>
      </c>
      <c r="Z33" s="261">
        <f>D33+F33+H33+J33+L33</f>
        <v>2133832</v>
      </c>
    </row>
    <row r="34" spans="2:26" ht="12.75">
      <c r="B34" s="254"/>
      <c r="C34" s="254"/>
      <c r="D34" s="254"/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  <c r="U34" s="254"/>
      <c r="V34" s="254"/>
      <c r="W34" s="254"/>
      <c r="X34" s="254"/>
      <c r="Y34">
        <f>M33+O33+S33+Q33</f>
        <v>3676227</v>
      </c>
      <c r="Z34">
        <f>N33+P33+T33+R33</f>
        <v>2318500</v>
      </c>
    </row>
    <row r="35" spans="15:24" ht="12.75">
      <c r="O35" s="254"/>
      <c r="P35" s="254"/>
      <c r="Q35" s="254"/>
      <c r="R35" s="254"/>
      <c r="S35" s="254"/>
      <c r="T35" s="254"/>
      <c r="U35" s="254"/>
      <c r="V35" s="254"/>
      <c r="W35" s="254"/>
      <c r="X35" s="254"/>
    </row>
  </sheetData>
  <mergeCells count="13">
    <mergeCell ref="K5:L5"/>
    <mergeCell ref="Q5:R5"/>
    <mergeCell ref="A5:A6"/>
    <mergeCell ref="U5:V5"/>
    <mergeCell ref="W5:W6"/>
    <mergeCell ref="B2:S2"/>
    <mergeCell ref="C5:D5"/>
    <mergeCell ref="E5:F5"/>
    <mergeCell ref="G5:H5"/>
    <mergeCell ref="M5:N5"/>
    <mergeCell ref="S5:T5"/>
    <mergeCell ref="I5:J5"/>
    <mergeCell ref="O5:P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7"/>
  <sheetViews>
    <sheetView workbookViewId="0" topLeftCell="I1">
      <selection activeCell="J48" sqref="J48"/>
    </sheetView>
  </sheetViews>
  <sheetFormatPr defaultColWidth="9.00390625" defaultRowHeight="12.75"/>
  <cols>
    <col min="1" max="1" width="4.875" style="0" customWidth="1"/>
    <col min="2" max="2" width="13.75390625" style="0" customWidth="1"/>
    <col min="3" max="18" width="6.375" style="0" customWidth="1"/>
    <col min="19" max="26" width="6.75390625" style="0" customWidth="1"/>
    <col min="27" max="27" width="6.375" style="0" customWidth="1"/>
  </cols>
  <sheetData>
    <row r="1" spans="2:27" ht="12.75"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506" t="s">
        <v>21</v>
      </c>
      <c r="V1" s="506"/>
      <c r="W1" s="506"/>
      <c r="X1" s="506"/>
      <c r="Y1" s="506"/>
      <c r="Z1" s="156"/>
      <c r="AA1" s="156"/>
    </row>
    <row r="2" spans="2:27" ht="12.75"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277"/>
      <c r="V2" s="277"/>
      <c r="W2" s="277"/>
      <c r="X2" s="277"/>
      <c r="Y2" s="277"/>
      <c r="Z2" s="156"/>
      <c r="AA2" s="156"/>
    </row>
    <row r="3" spans="2:27" ht="12.75">
      <c r="B3" s="487" t="s">
        <v>657</v>
      </c>
      <c r="C3" s="487"/>
      <c r="D3" s="487"/>
      <c r="E3" s="487"/>
      <c r="F3" s="487"/>
      <c r="G3" s="487"/>
      <c r="H3" s="487"/>
      <c r="I3" s="487"/>
      <c r="J3" s="487"/>
      <c r="K3" s="487"/>
      <c r="L3" s="487"/>
      <c r="M3" s="487"/>
      <c r="N3" s="487"/>
      <c r="O3" s="487"/>
      <c r="P3" s="487"/>
      <c r="Q3" s="487"/>
      <c r="R3" s="487"/>
      <c r="S3" s="487"/>
      <c r="T3" s="487"/>
      <c r="U3" s="487"/>
      <c r="V3" s="215"/>
      <c r="W3" s="215"/>
      <c r="X3" s="215"/>
      <c r="Y3" s="254"/>
      <c r="Z3" s="254"/>
      <c r="AA3" s="254"/>
    </row>
    <row r="4" spans="2:27" ht="12.75"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54"/>
      <c r="Z4" s="254"/>
      <c r="AA4" s="254"/>
    </row>
    <row r="5" spans="2:27" ht="12.75"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 t="s">
        <v>22</v>
      </c>
      <c r="Z5" s="254"/>
      <c r="AA5" s="254"/>
    </row>
    <row r="6" spans="2:27" ht="13.5" thickBot="1">
      <c r="B6" s="254"/>
      <c r="C6" s="513" t="s">
        <v>658</v>
      </c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3"/>
      <c r="U6" s="513"/>
      <c r="V6" s="279"/>
      <c r="W6" s="279"/>
      <c r="X6" s="279"/>
      <c r="Y6" s="254"/>
      <c r="Z6" s="254"/>
      <c r="AA6" s="254"/>
    </row>
    <row r="7" spans="1:27" ht="27.75" customHeight="1" thickBot="1">
      <c r="A7" s="493" t="s">
        <v>319</v>
      </c>
      <c r="B7" s="503" t="s">
        <v>2</v>
      </c>
      <c r="C7" s="477" t="s">
        <v>96</v>
      </c>
      <c r="D7" s="475"/>
      <c r="E7" s="477" t="s">
        <v>23</v>
      </c>
      <c r="F7" s="475"/>
      <c r="G7" s="477" t="s">
        <v>329</v>
      </c>
      <c r="H7" s="475"/>
      <c r="I7" s="477" t="s">
        <v>330</v>
      </c>
      <c r="J7" s="475"/>
      <c r="K7" s="477" t="s">
        <v>139</v>
      </c>
      <c r="L7" s="475"/>
      <c r="M7" s="477" t="s">
        <v>331</v>
      </c>
      <c r="N7" s="475"/>
      <c r="O7" s="477" t="s">
        <v>125</v>
      </c>
      <c r="P7" s="476"/>
      <c r="Q7" s="477" t="s">
        <v>332</v>
      </c>
      <c r="R7" s="512"/>
      <c r="S7" s="495" t="s">
        <v>134</v>
      </c>
      <c r="T7" s="496"/>
      <c r="U7" s="495" t="s">
        <v>336</v>
      </c>
      <c r="V7" s="514"/>
      <c r="W7" s="495" t="s">
        <v>135</v>
      </c>
      <c r="X7" s="496"/>
      <c r="Y7" s="510" t="s">
        <v>337</v>
      </c>
      <c r="Z7" s="478" t="s">
        <v>338</v>
      </c>
      <c r="AA7" s="267"/>
    </row>
    <row r="8" spans="1:27" ht="19.5" thickBot="1">
      <c r="A8" s="505"/>
      <c r="B8" s="504"/>
      <c r="C8" s="280" t="s">
        <v>287</v>
      </c>
      <c r="D8" s="280" t="s">
        <v>211</v>
      </c>
      <c r="E8" s="280" t="s">
        <v>287</v>
      </c>
      <c r="F8" s="280" t="s">
        <v>211</v>
      </c>
      <c r="G8" s="280" t="s">
        <v>287</v>
      </c>
      <c r="H8" s="280" t="s">
        <v>211</v>
      </c>
      <c r="I8" s="280" t="s">
        <v>287</v>
      </c>
      <c r="J8" s="280" t="s">
        <v>211</v>
      </c>
      <c r="K8" s="280" t="s">
        <v>287</v>
      </c>
      <c r="L8" s="280" t="s">
        <v>211</v>
      </c>
      <c r="M8" s="280" t="s">
        <v>287</v>
      </c>
      <c r="N8" s="280" t="s">
        <v>211</v>
      </c>
      <c r="O8" s="280" t="s">
        <v>287</v>
      </c>
      <c r="P8" s="280" t="s">
        <v>211</v>
      </c>
      <c r="Q8" s="280" t="s">
        <v>287</v>
      </c>
      <c r="R8" s="280" t="s">
        <v>211</v>
      </c>
      <c r="S8" s="280" t="s">
        <v>287</v>
      </c>
      <c r="T8" s="280" t="s">
        <v>211</v>
      </c>
      <c r="U8" s="280" t="s">
        <v>287</v>
      </c>
      <c r="V8" s="280" t="s">
        <v>211</v>
      </c>
      <c r="W8" s="280" t="s">
        <v>287</v>
      </c>
      <c r="X8" s="280" t="s">
        <v>211</v>
      </c>
      <c r="Y8" s="511"/>
      <c r="Z8" s="479"/>
      <c r="AA8" s="267"/>
    </row>
    <row r="9" spans="1:27" ht="12.75">
      <c r="A9" s="379" t="s">
        <v>390</v>
      </c>
      <c r="B9" s="281" t="s">
        <v>7</v>
      </c>
      <c r="C9" s="282">
        <v>5900</v>
      </c>
      <c r="D9" s="282">
        <v>5100</v>
      </c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3"/>
      <c r="Q9" s="283"/>
      <c r="R9" s="284"/>
      <c r="S9" s="285">
        <f>C9+E9+G9+I9+K9+M9+O9+Q9</f>
        <v>5900</v>
      </c>
      <c r="T9" s="285">
        <f>D9+F9+H9+J9+L9+N9+P9+R9</f>
        <v>5100</v>
      </c>
      <c r="U9" s="286">
        <v>79852</v>
      </c>
      <c r="V9" s="286">
        <v>70930</v>
      </c>
      <c r="W9" s="285">
        <f aca="true" t="shared" si="0" ref="W9:X14">S9+U9</f>
        <v>85752</v>
      </c>
      <c r="X9" s="285">
        <f t="shared" si="0"/>
        <v>76030</v>
      </c>
      <c r="Y9" s="287">
        <v>5900</v>
      </c>
      <c r="Z9" s="286">
        <v>79852</v>
      </c>
      <c r="AA9" s="267"/>
    </row>
    <row r="10" spans="1:27" ht="12.75">
      <c r="A10" s="377" t="s">
        <v>391</v>
      </c>
      <c r="B10" s="288" t="s">
        <v>8</v>
      </c>
      <c r="C10" s="289">
        <v>20090</v>
      </c>
      <c r="D10" s="289">
        <v>22000</v>
      </c>
      <c r="E10" s="289"/>
      <c r="F10" s="289"/>
      <c r="G10" s="289"/>
      <c r="H10" s="289"/>
      <c r="I10" s="289"/>
      <c r="J10" s="289"/>
      <c r="K10" s="289"/>
      <c r="L10" s="289"/>
      <c r="M10" s="289"/>
      <c r="N10" s="289"/>
      <c r="O10" s="289"/>
      <c r="P10" s="290"/>
      <c r="Q10" s="290"/>
      <c r="R10" s="291"/>
      <c r="S10" s="292">
        <f aca="true" t="shared" si="1" ref="S10:S15">C10+E10+G10+I10+K10+M10+O10+Q10</f>
        <v>20090</v>
      </c>
      <c r="T10" s="292">
        <f aca="true" t="shared" si="2" ref="T10:T26">D10+F10+H10+J10+L10+N10+P10+R10</f>
        <v>22000</v>
      </c>
      <c r="U10" s="293">
        <v>226568</v>
      </c>
      <c r="V10" s="294">
        <v>220208</v>
      </c>
      <c r="W10" s="295">
        <f t="shared" si="0"/>
        <v>246658</v>
      </c>
      <c r="X10" s="295">
        <f t="shared" si="0"/>
        <v>242208</v>
      </c>
      <c r="Y10" s="287">
        <v>20090</v>
      </c>
      <c r="Z10" s="294">
        <v>226568</v>
      </c>
      <c r="AA10" s="267"/>
    </row>
    <row r="11" spans="1:27" ht="12.75">
      <c r="A11" s="377" t="s">
        <v>392</v>
      </c>
      <c r="B11" s="288" t="s">
        <v>9</v>
      </c>
      <c r="C11" s="289">
        <v>2600</v>
      </c>
      <c r="D11" s="289">
        <v>1250</v>
      </c>
      <c r="E11" s="289"/>
      <c r="F11" s="289"/>
      <c r="G11" s="289"/>
      <c r="H11" s="289"/>
      <c r="I11" s="289"/>
      <c r="J11" s="289"/>
      <c r="K11" s="289"/>
      <c r="L11" s="289"/>
      <c r="M11" s="289"/>
      <c r="N11" s="289"/>
      <c r="O11" s="289"/>
      <c r="P11" s="290"/>
      <c r="Q11" s="291">
        <v>340</v>
      </c>
      <c r="R11" s="291"/>
      <c r="S11" s="292">
        <f t="shared" si="1"/>
        <v>2940</v>
      </c>
      <c r="T11" s="292">
        <f t="shared" si="2"/>
        <v>1250</v>
      </c>
      <c r="U11" s="293">
        <v>34671</v>
      </c>
      <c r="V11" s="294">
        <v>22585</v>
      </c>
      <c r="W11" s="295">
        <f t="shared" si="0"/>
        <v>37611</v>
      </c>
      <c r="X11" s="295">
        <f t="shared" si="0"/>
        <v>23835</v>
      </c>
      <c r="Y11" s="287">
        <v>2940</v>
      </c>
      <c r="Z11" s="294">
        <v>34671</v>
      </c>
      <c r="AA11" s="267"/>
    </row>
    <row r="12" spans="1:27" ht="12.75">
      <c r="A12" s="377" t="s">
        <v>393</v>
      </c>
      <c r="B12" s="288" t="s">
        <v>10</v>
      </c>
      <c r="C12" s="289">
        <v>4060</v>
      </c>
      <c r="D12" s="289">
        <v>5980</v>
      </c>
      <c r="E12" s="289"/>
      <c r="F12" s="289"/>
      <c r="G12" s="289">
        <v>1500</v>
      </c>
      <c r="H12" s="289"/>
      <c r="I12" s="289"/>
      <c r="J12" s="289"/>
      <c r="K12" s="289"/>
      <c r="L12" s="289"/>
      <c r="M12" s="289"/>
      <c r="N12" s="289"/>
      <c r="O12" s="289"/>
      <c r="P12" s="290"/>
      <c r="Q12" s="291">
        <v>3731</v>
      </c>
      <c r="R12" s="291"/>
      <c r="S12" s="292">
        <f t="shared" si="1"/>
        <v>9291</v>
      </c>
      <c r="T12" s="292">
        <f t="shared" si="2"/>
        <v>5980</v>
      </c>
      <c r="U12" s="293">
        <v>90182</v>
      </c>
      <c r="V12" s="294">
        <v>90510</v>
      </c>
      <c r="W12" s="295">
        <f t="shared" si="0"/>
        <v>99473</v>
      </c>
      <c r="X12" s="295">
        <f t="shared" si="0"/>
        <v>96490</v>
      </c>
      <c r="Y12" s="287">
        <v>9291</v>
      </c>
      <c r="Z12" s="294">
        <v>90182</v>
      </c>
      <c r="AA12" s="267"/>
    </row>
    <row r="13" spans="1:27" ht="12.75">
      <c r="A13" s="377" t="s">
        <v>394</v>
      </c>
      <c r="B13" s="288" t="s">
        <v>11</v>
      </c>
      <c r="C13" s="289">
        <v>5600</v>
      </c>
      <c r="D13" s="289">
        <v>5900</v>
      </c>
      <c r="E13" s="289"/>
      <c r="F13" s="289"/>
      <c r="G13" s="289"/>
      <c r="H13" s="289">
        <v>8243</v>
      </c>
      <c r="I13" s="289"/>
      <c r="J13" s="289"/>
      <c r="K13" s="289"/>
      <c r="L13" s="289"/>
      <c r="M13" s="289"/>
      <c r="N13" s="289"/>
      <c r="O13" s="289"/>
      <c r="P13" s="290"/>
      <c r="Q13" s="291">
        <v>100</v>
      </c>
      <c r="R13" s="291"/>
      <c r="S13" s="292">
        <f t="shared" si="1"/>
        <v>5700</v>
      </c>
      <c r="T13" s="292">
        <f t="shared" si="2"/>
        <v>14143</v>
      </c>
      <c r="U13" s="293">
        <v>30762</v>
      </c>
      <c r="V13" s="294">
        <v>30318</v>
      </c>
      <c r="W13" s="295">
        <f t="shared" si="0"/>
        <v>36462</v>
      </c>
      <c r="X13" s="295">
        <f t="shared" si="0"/>
        <v>44461</v>
      </c>
      <c r="Y13" s="287">
        <v>5700</v>
      </c>
      <c r="Z13" s="294">
        <v>30762</v>
      </c>
      <c r="AA13" s="267"/>
    </row>
    <row r="14" spans="1:27" ht="12.75">
      <c r="A14" s="377" t="s">
        <v>395</v>
      </c>
      <c r="B14" s="288" t="s">
        <v>12</v>
      </c>
      <c r="C14" s="289">
        <v>36531</v>
      </c>
      <c r="D14" s="289">
        <v>44040</v>
      </c>
      <c r="E14" s="289"/>
      <c r="F14" s="289"/>
      <c r="G14" s="289">
        <v>33694</v>
      </c>
      <c r="H14" s="289">
        <v>16233</v>
      </c>
      <c r="I14" s="289"/>
      <c r="J14" s="289"/>
      <c r="K14" s="289"/>
      <c r="L14" s="289"/>
      <c r="M14" s="289"/>
      <c r="N14" s="289"/>
      <c r="O14" s="289"/>
      <c r="P14" s="290"/>
      <c r="Q14" s="291">
        <v>3320</v>
      </c>
      <c r="R14" s="291"/>
      <c r="S14" s="295">
        <f t="shared" si="1"/>
        <v>73545</v>
      </c>
      <c r="T14" s="296">
        <f t="shared" si="2"/>
        <v>60273</v>
      </c>
      <c r="U14" s="293">
        <v>81065</v>
      </c>
      <c r="V14" s="294">
        <v>78511</v>
      </c>
      <c r="W14" s="295">
        <f t="shared" si="0"/>
        <v>154610</v>
      </c>
      <c r="X14" s="295">
        <f t="shared" si="0"/>
        <v>138784</v>
      </c>
      <c r="Y14" s="287">
        <v>73545</v>
      </c>
      <c r="Z14" s="294">
        <v>81065</v>
      </c>
      <c r="AA14" s="267"/>
    </row>
    <row r="15" spans="1:28" ht="13.5" thickBot="1">
      <c r="A15" s="378"/>
      <c r="B15" s="297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9"/>
      <c r="Q15" s="299"/>
      <c r="R15" s="300"/>
      <c r="S15" s="295">
        <f t="shared" si="1"/>
        <v>0</v>
      </c>
      <c r="T15" s="292">
        <f t="shared" si="2"/>
        <v>0</v>
      </c>
      <c r="U15" s="301"/>
      <c r="V15" s="301"/>
      <c r="W15" s="295"/>
      <c r="X15" s="302"/>
      <c r="Y15" s="303"/>
      <c r="Z15" s="301"/>
      <c r="AA15" s="267"/>
      <c r="AB15">
        <f>S16+U16</f>
        <v>660566</v>
      </c>
    </row>
    <row r="16" spans="1:28" ht="12.75">
      <c r="A16" s="379" t="s">
        <v>384</v>
      </c>
      <c r="B16" s="304" t="s">
        <v>13</v>
      </c>
      <c r="C16" s="305">
        <f>SUM(C9:C15)</f>
        <v>74781</v>
      </c>
      <c r="D16" s="305">
        <f>SUM(D9:D15)</f>
        <v>84270</v>
      </c>
      <c r="E16" s="305">
        <f>SUM(E9:E15)</f>
        <v>0</v>
      </c>
      <c r="F16" s="305">
        <f>SUM(F9:F15)</f>
        <v>0</v>
      </c>
      <c r="G16" s="305">
        <f>SUM(G9:G15)</f>
        <v>35194</v>
      </c>
      <c r="H16" s="305">
        <f aca="true" t="shared" si="3" ref="H16:T16">SUM(H9:H15)</f>
        <v>24476</v>
      </c>
      <c r="I16" s="305">
        <f t="shared" si="3"/>
        <v>0</v>
      </c>
      <c r="J16" s="305">
        <f t="shared" si="3"/>
        <v>0</v>
      </c>
      <c r="K16" s="305">
        <f t="shared" si="3"/>
        <v>0</v>
      </c>
      <c r="L16" s="305">
        <f t="shared" si="3"/>
        <v>0</v>
      </c>
      <c r="M16" s="305">
        <f t="shared" si="3"/>
        <v>0</v>
      </c>
      <c r="N16" s="305">
        <f t="shared" si="3"/>
        <v>0</v>
      </c>
      <c r="O16" s="305">
        <f t="shared" si="3"/>
        <v>0</v>
      </c>
      <c r="P16" s="305">
        <f t="shared" si="3"/>
        <v>0</v>
      </c>
      <c r="Q16" s="305">
        <f t="shared" si="3"/>
        <v>7491</v>
      </c>
      <c r="R16" s="305">
        <f t="shared" si="3"/>
        <v>0</v>
      </c>
      <c r="S16" s="305">
        <f t="shared" si="3"/>
        <v>117466</v>
      </c>
      <c r="T16" s="305">
        <f t="shared" si="3"/>
        <v>108746</v>
      </c>
      <c r="U16" s="294">
        <f aca="true" t="shared" si="4" ref="U16:Z16">SUM(U9:U15)</f>
        <v>543100</v>
      </c>
      <c r="V16" s="294">
        <f t="shared" si="4"/>
        <v>513062</v>
      </c>
      <c r="W16" s="295">
        <f t="shared" si="4"/>
        <v>660566</v>
      </c>
      <c r="X16" s="295">
        <f t="shared" si="4"/>
        <v>621808</v>
      </c>
      <c r="Y16" s="265">
        <f t="shared" si="4"/>
        <v>117466</v>
      </c>
      <c r="Z16" s="294">
        <f t="shared" si="4"/>
        <v>543100</v>
      </c>
      <c r="AA16" s="267"/>
      <c r="AB16">
        <f>SUM(S9:S14)</f>
        <v>117466</v>
      </c>
    </row>
    <row r="17" spans="1:27" ht="12.75">
      <c r="A17" s="377"/>
      <c r="B17" s="306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8"/>
      <c r="Q17" s="308"/>
      <c r="R17" s="309"/>
      <c r="S17" s="295"/>
      <c r="T17" s="292">
        <f t="shared" si="2"/>
        <v>0</v>
      </c>
      <c r="U17" s="310"/>
      <c r="V17" s="310"/>
      <c r="W17" s="311"/>
      <c r="X17" s="312"/>
      <c r="Y17" s="287"/>
      <c r="Z17" s="310"/>
      <c r="AA17" s="267"/>
    </row>
    <row r="18" spans="1:27" ht="12.75">
      <c r="A18" s="377" t="s">
        <v>385</v>
      </c>
      <c r="B18" s="314" t="s">
        <v>14</v>
      </c>
      <c r="C18" s="289">
        <v>3000</v>
      </c>
      <c r="D18" s="289">
        <v>2423</v>
      </c>
      <c r="E18" s="289"/>
      <c r="F18" s="289"/>
      <c r="G18" s="289">
        <v>17000</v>
      </c>
      <c r="H18" s="289">
        <v>17000</v>
      </c>
      <c r="I18" s="289"/>
      <c r="J18" s="289"/>
      <c r="K18" s="289"/>
      <c r="L18" s="289"/>
      <c r="M18" s="289"/>
      <c r="N18" s="289"/>
      <c r="O18" s="289"/>
      <c r="P18" s="290"/>
      <c r="Q18" s="291">
        <v>2127</v>
      </c>
      <c r="R18" s="291"/>
      <c r="S18" s="295">
        <f>C18+E18+G18+I18+K18+M18+O18+Q18</f>
        <v>22127</v>
      </c>
      <c r="T18" s="292">
        <f t="shared" si="2"/>
        <v>19423</v>
      </c>
      <c r="U18" s="293">
        <v>102200</v>
      </c>
      <c r="V18" s="293">
        <v>97262</v>
      </c>
      <c r="W18" s="292">
        <f>S18+U18</f>
        <v>124327</v>
      </c>
      <c r="X18" s="292">
        <f>T18+V18</f>
        <v>116685</v>
      </c>
      <c r="Y18" s="287">
        <v>22127</v>
      </c>
      <c r="Z18" s="293">
        <v>102200</v>
      </c>
      <c r="AA18" s="267"/>
    </row>
    <row r="19" spans="1:27" ht="12.75">
      <c r="A19" s="377"/>
      <c r="B19" s="306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8"/>
      <c r="Q19" s="309"/>
      <c r="R19" s="309"/>
      <c r="S19" s="295"/>
      <c r="T19" s="292"/>
      <c r="U19" s="310"/>
      <c r="V19" s="310"/>
      <c r="W19" s="292"/>
      <c r="X19" s="292"/>
      <c r="Y19" s="287"/>
      <c r="Z19" s="310"/>
      <c r="AA19" s="267"/>
    </row>
    <row r="20" spans="1:27" ht="12.75">
      <c r="A20" s="377" t="s">
        <v>386</v>
      </c>
      <c r="B20" s="314" t="s">
        <v>15</v>
      </c>
      <c r="C20" s="289">
        <v>31450</v>
      </c>
      <c r="D20" s="289">
        <v>40650</v>
      </c>
      <c r="E20" s="289"/>
      <c r="F20" s="289"/>
      <c r="G20" s="289">
        <v>533634</v>
      </c>
      <c r="H20" s="289">
        <v>593125</v>
      </c>
      <c r="I20" s="289"/>
      <c r="J20" s="289"/>
      <c r="K20" s="289"/>
      <c r="L20" s="289"/>
      <c r="M20" s="289"/>
      <c r="N20" s="289"/>
      <c r="O20" s="289"/>
      <c r="P20" s="290"/>
      <c r="Q20" s="291">
        <v>946</v>
      </c>
      <c r="R20" s="291"/>
      <c r="S20" s="295">
        <f>C20+E20+G20+I20+K20+M20+O20+Q20</f>
        <v>566030</v>
      </c>
      <c r="T20" s="292">
        <f t="shared" si="2"/>
        <v>633775</v>
      </c>
      <c r="U20" s="293">
        <v>0</v>
      </c>
      <c r="V20" s="293">
        <v>0</v>
      </c>
      <c r="W20" s="292">
        <f aca="true" t="shared" si="5" ref="W20:W26">S20+U20</f>
        <v>566030</v>
      </c>
      <c r="X20" s="292">
        <f aca="true" t="shared" si="6" ref="X20:X26">T20+V20</f>
        <v>633775</v>
      </c>
      <c r="Y20" s="287">
        <v>566030</v>
      </c>
      <c r="Z20" s="293">
        <v>0</v>
      </c>
      <c r="AA20" s="267"/>
    </row>
    <row r="21" spans="1:27" ht="12.75">
      <c r="A21" s="377"/>
      <c r="B21" s="306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8"/>
      <c r="Q21" s="309"/>
      <c r="R21" s="309"/>
      <c r="S21" s="295"/>
      <c r="T21" s="292"/>
      <c r="U21" s="310"/>
      <c r="V21" s="310"/>
      <c r="W21" s="292"/>
      <c r="X21" s="292"/>
      <c r="Y21" s="287"/>
      <c r="Z21" s="310"/>
      <c r="AA21" s="267"/>
    </row>
    <row r="22" spans="1:27" ht="12.75">
      <c r="A22" s="377" t="s">
        <v>387</v>
      </c>
      <c r="B22" s="314" t="s">
        <v>16</v>
      </c>
      <c r="C22" s="289">
        <v>90200</v>
      </c>
      <c r="D22" s="289">
        <v>108000</v>
      </c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90"/>
      <c r="Q22" s="291">
        <v>23948</v>
      </c>
      <c r="R22" s="291"/>
      <c r="S22" s="295">
        <f>C22+E22+G22+I22+K22+M22+O22+Q22</f>
        <v>114148</v>
      </c>
      <c r="T22" s="292">
        <f t="shared" si="2"/>
        <v>108000</v>
      </c>
      <c r="U22" s="293">
        <v>151500</v>
      </c>
      <c r="V22" s="293">
        <v>132225</v>
      </c>
      <c r="W22" s="292">
        <f t="shared" si="5"/>
        <v>265648</v>
      </c>
      <c r="X22" s="292">
        <f t="shared" si="6"/>
        <v>240225</v>
      </c>
      <c r="Y22" s="287">
        <v>114148</v>
      </c>
      <c r="Z22" s="293">
        <v>151500</v>
      </c>
      <c r="AA22" s="267"/>
    </row>
    <row r="23" spans="1:27" ht="12.75">
      <c r="A23" s="377"/>
      <c r="B23" s="314"/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315"/>
      <c r="N23" s="315"/>
      <c r="O23" s="315"/>
      <c r="P23" s="316"/>
      <c r="Q23" s="317"/>
      <c r="R23" s="317"/>
      <c r="S23" s="295"/>
      <c r="T23" s="292"/>
      <c r="U23" s="318"/>
      <c r="V23" s="318"/>
      <c r="W23" s="292"/>
      <c r="X23" s="292"/>
      <c r="Y23" s="319"/>
      <c r="Z23" s="318"/>
      <c r="AA23" s="320"/>
    </row>
    <row r="24" spans="1:27" ht="12.75">
      <c r="A24" s="377" t="s">
        <v>389</v>
      </c>
      <c r="B24" s="314" t="s">
        <v>105</v>
      </c>
      <c r="C24" s="289"/>
      <c r="D24" s="289"/>
      <c r="E24" s="289"/>
      <c r="F24" s="289">
        <v>640</v>
      </c>
      <c r="G24" s="289"/>
      <c r="H24" s="289"/>
      <c r="I24" s="289"/>
      <c r="J24" s="289"/>
      <c r="K24" s="289"/>
      <c r="L24" s="289"/>
      <c r="M24" s="289"/>
      <c r="N24" s="289"/>
      <c r="O24" s="289"/>
      <c r="P24" s="290"/>
      <c r="Q24" s="291"/>
      <c r="R24" s="291"/>
      <c r="S24" s="295">
        <f>C24+E24+G24+I24+K24+M24+O24+Q24</f>
        <v>0</v>
      </c>
      <c r="T24" s="292">
        <f t="shared" si="2"/>
        <v>640</v>
      </c>
      <c r="U24" s="293">
        <v>0</v>
      </c>
      <c r="V24" s="293">
        <v>0</v>
      </c>
      <c r="W24" s="292">
        <f t="shared" si="5"/>
        <v>0</v>
      </c>
      <c r="X24" s="292">
        <f t="shared" si="6"/>
        <v>640</v>
      </c>
      <c r="Y24" s="287">
        <v>0</v>
      </c>
      <c r="Z24" s="293">
        <v>0</v>
      </c>
      <c r="AA24" s="267"/>
    </row>
    <row r="25" spans="1:27" ht="12.75">
      <c r="A25" s="377"/>
      <c r="B25" s="314"/>
      <c r="C25" s="289"/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90"/>
      <c r="Q25" s="291"/>
      <c r="R25" s="291"/>
      <c r="S25" s="295"/>
      <c r="T25" s="292"/>
      <c r="U25" s="293"/>
      <c r="V25" s="293"/>
      <c r="W25" s="292"/>
      <c r="X25" s="292"/>
      <c r="Y25" s="287"/>
      <c r="Z25" s="293"/>
      <c r="AA25" s="267"/>
    </row>
    <row r="26" spans="1:27" ht="12.75">
      <c r="A26" s="377" t="s">
        <v>388</v>
      </c>
      <c r="B26" s="314" t="s">
        <v>17</v>
      </c>
      <c r="C26" s="289">
        <v>54257</v>
      </c>
      <c r="D26" s="289">
        <v>53706</v>
      </c>
      <c r="E26" s="289">
        <v>1615306</v>
      </c>
      <c r="F26" s="289">
        <v>599983</v>
      </c>
      <c r="G26" s="289">
        <v>22070</v>
      </c>
      <c r="H26" s="289">
        <v>17528</v>
      </c>
      <c r="I26" s="289">
        <v>261430</v>
      </c>
      <c r="J26" s="289">
        <v>17800</v>
      </c>
      <c r="K26" s="289">
        <v>234450</v>
      </c>
      <c r="L26" s="289">
        <v>267700</v>
      </c>
      <c r="M26" s="289">
        <v>79763</v>
      </c>
      <c r="N26" s="289">
        <v>28900</v>
      </c>
      <c r="O26" s="290">
        <v>311251</v>
      </c>
      <c r="P26" s="290">
        <v>142357</v>
      </c>
      <c r="Q26" s="291">
        <v>0</v>
      </c>
      <c r="R26" s="291">
        <v>8860</v>
      </c>
      <c r="S26" s="295">
        <f>C26+E26+G26+I26+K26+M26+O26+Q26</f>
        <v>2578527</v>
      </c>
      <c r="T26" s="292">
        <f t="shared" si="2"/>
        <v>1136834</v>
      </c>
      <c r="U26" s="293"/>
      <c r="V26" s="293"/>
      <c r="W26" s="292">
        <f t="shared" si="5"/>
        <v>2578527</v>
      </c>
      <c r="X26" s="292">
        <f t="shared" si="6"/>
        <v>1136834</v>
      </c>
      <c r="Y26" s="287">
        <v>2578527</v>
      </c>
      <c r="Z26" s="293"/>
      <c r="AA26" s="267"/>
    </row>
    <row r="27" spans="1:28" ht="13.5" thickBot="1">
      <c r="A27" s="380"/>
      <c r="B27" s="306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8"/>
      <c r="Q27" s="308"/>
      <c r="R27" s="309"/>
      <c r="S27" s="295"/>
      <c r="T27" s="292"/>
      <c r="U27" s="310"/>
      <c r="V27" s="310"/>
      <c r="W27" s="292"/>
      <c r="X27" s="312"/>
      <c r="Y27" s="321"/>
      <c r="Z27" s="310"/>
      <c r="AA27" s="267"/>
      <c r="AB27">
        <f>SUM(W16:W27)</f>
        <v>4195098</v>
      </c>
    </row>
    <row r="28" spans="1:28" ht="22.5" customHeight="1" thickBot="1">
      <c r="A28" s="381"/>
      <c r="B28" s="322" t="s">
        <v>136</v>
      </c>
      <c r="C28" s="323">
        <f>SUM(C16:C27)</f>
        <v>253688</v>
      </c>
      <c r="D28" s="323">
        <f>SUM(D16:D27)</f>
        <v>289049</v>
      </c>
      <c r="E28" s="323">
        <f aca="true" t="shared" si="7" ref="E28:O28">SUM(E16:E27)</f>
        <v>1615306</v>
      </c>
      <c r="F28" s="323">
        <f t="shared" si="7"/>
        <v>600623</v>
      </c>
      <c r="G28" s="323">
        <f t="shared" si="7"/>
        <v>607898</v>
      </c>
      <c r="H28" s="323">
        <f t="shared" si="7"/>
        <v>652129</v>
      </c>
      <c r="I28" s="323">
        <f t="shared" si="7"/>
        <v>261430</v>
      </c>
      <c r="J28" s="323">
        <f t="shared" si="7"/>
        <v>17800</v>
      </c>
      <c r="K28" s="323">
        <f t="shared" si="7"/>
        <v>234450</v>
      </c>
      <c r="L28" s="323">
        <f>SUM(L16:L27)</f>
        <v>267700</v>
      </c>
      <c r="M28" s="323">
        <f>SUM(M16:M27)</f>
        <v>79763</v>
      </c>
      <c r="N28" s="323">
        <f>SUM(N16:N27)</f>
        <v>28900</v>
      </c>
      <c r="O28" s="323">
        <f t="shared" si="7"/>
        <v>311251</v>
      </c>
      <c r="P28" s="323">
        <f>SUM(P16:P27)</f>
        <v>142357</v>
      </c>
      <c r="Q28" s="323">
        <f>SUM(Q16:Q27)</f>
        <v>34512</v>
      </c>
      <c r="R28" s="323">
        <f>SUM(R16:R27)</f>
        <v>8860</v>
      </c>
      <c r="S28" s="295">
        <f>C28+E28+G28+I28+K28+M28+O28+Q28</f>
        <v>3398298</v>
      </c>
      <c r="T28" s="295">
        <f>D28+F28+H28+J28+L28+N28+P28+R28</f>
        <v>2007418</v>
      </c>
      <c r="U28" s="324">
        <f>SUM(U16:U27)</f>
        <v>796800</v>
      </c>
      <c r="V28" s="324">
        <f>SUM(V16:V27)</f>
        <v>742549</v>
      </c>
      <c r="W28" s="325">
        <f>S28+U28</f>
        <v>4195098</v>
      </c>
      <c r="X28" s="325">
        <f>T28+V28</f>
        <v>2749967</v>
      </c>
      <c r="Y28" s="326">
        <f>SUM(Y16:Y27)</f>
        <v>3398298</v>
      </c>
      <c r="Z28" s="324">
        <f>SUM(Z16:Z27)</f>
        <v>796800</v>
      </c>
      <c r="AA28" s="320"/>
      <c r="AB28">
        <f>SUM(S16:S27)</f>
        <v>3398298</v>
      </c>
    </row>
    <row r="29" spans="1:27" ht="28.5" customHeight="1" thickBot="1">
      <c r="A29" s="381"/>
      <c r="B29" s="328" t="s">
        <v>339</v>
      </c>
      <c r="C29" s="323"/>
      <c r="D29" s="323"/>
      <c r="E29" s="323"/>
      <c r="F29" s="323"/>
      <c r="G29" s="323"/>
      <c r="H29" s="323"/>
      <c r="I29" s="323"/>
      <c r="J29" s="323"/>
      <c r="K29" s="323"/>
      <c r="L29" s="323"/>
      <c r="M29" s="323"/>
      <c r="N29" s="323"/>
      <c r="O29" s="323"/>
      <c r="P29" s="329"/>
      <c r="Q29" s="329"/>
      <c r="R29" s="330"/>
      <c r="S29" s="325"/>
      <c r="T29" s="324"/>
      <c r="U29" s="331">
        <v>796800</v>
      </c>
      <c r="V29" s="331">
        <v>742549</v>
      </c>
      <c r="W29" s="325">
        <f>SUM(U29)</f>
        <v>796800</v>
      </c>
      <c r="X29" s="325">
        <f>SUM(V29)</f>
        <v>742549</v>
      </c>
      <c r="Y29" s="326"/>
      <c r="Z29" s="327"/>
      <c r="AA29" s="273"/>
    </row>
    <row r="30" spans="1:28" ht="22.5" customHeight="1" thickBot="1">
      <c r="A30" s="381"/>
      <c r="B30" s="322" t="s">
        <v>137</v>
      </c>
      <c r="C30" s="323">
        <f>C28-C29</f>
        <v>253688</v>
      </c>
      <c r="D30" s="323">
        <f aca="true" t="shared" si="8" ref="D30:R30">D28-D29</f>
        <v>289049</v>
      </c>
      <c r="E30" s="323">
        <f t="shared" si="8"/>
        <v>1615306</v>
      </c>
      <c r="F30" s="323">
        <f t="shared" si="8"/>
        <v>600623</v>
      </c>
      <c r="G30" s="323">
        <f t="shared" si="8"/>
        <v>607898</v>
      </c>
      <c r="H30" s="323">
        <f t="shared" si="8"/>
        <v>652129</v>
      </c>
      <c r="I30" s="323">
        <f t="shared" si="8"/>
        <v>261430</v>
      </c>
      <c r="J30" s="323">
        <f t="shared" si="8"/>
        <v>17800</v>
      </c>
      <c r="K30" s="323">
        <f t="shared" si="8"/>
        <v>234450</v>
      </c>
      <c r="L30" s="323">
        <f t="shared" si="8"/>
        <v>267700</v>
      </c>
      <c r="M30" s="323">
        <f t="shared" si="8"/>
        <v>79763</v>
      </c>
      <c r="N30" s="323">
        <f t="shared" si="8"/>
        <v>28900</v>
      </c>
      <c r="O30" s="323">
        <f t="shared" si="8"/>
        <v>311251</v>
      </c>
      <c r="P30" s="323">
        <f t="shared" si="8"/>
        <v>142357</v>
      </c>
      <c r="Q30" s="323">
        <f t="shared" si="8"/>
        <v>34512</v>
      </c>
      <c r="R30" s="323">
        <f t="shared" si="8"/>
        <v>8860</v>
      </c>
      <c r="S30" s="325">
        <f aca="true" t="shared" si="9" ref="S30:Z30">S28-S29</f>
        <v>3398298</v>
      </c>
      <c r="T30" s="325">
        <f t="shared" si="9"/>
        <v>2007418</v>
      </c>
      <c r="U30" s="325">
        <f t="shared" si="9"/>
        <v>0</v>
      </c>
      <c r="V30" s="325">
        <f>V28-V29</f>
        <v>0</v>
      </c>
      <c r="W30" s="325">
        <f t="shared" si="9"/>
        <v>3398298</v>
      </c>
      <c r="X30" s="325">
        <f t="shared" si="9"/>
        <v>2007418</v>
      </c>
      <c r="Y30" s="325">
        <f t="shared" si="9"/>
        <v>3398298</v>
      </c>
      <c r="Z30" s="325">
        <f t="shared" si="9"/>
        <v>796800</v>
      </c>
      <c r="AA30" s="334"/>
      <c r="AB30" s="333">
        <f>3605361-W30-W31</f>
        <v>-70866</v>
      </c>
    </row>
    <row r="31" spans="2:27" ht="12.75"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507" t="s">
        <v>251</v>
      </c>
      <c r="N31" s="508"/>
      <c r="O31" s="508"/>
      <c r="P31" s="508"/>
      <c r="Q31" s="508"/>
      <c r="R31" s="509"/>
      <c r="S31" s="264"/>
      <c r="T31" s="264"/>
      <c r="U31" s="264"/>
      <c r="V31" s="264"/>
      <c r="W31" s="264">
        <v>277929</v>
      </c>
      <c r="X31" s="264">
        <v>311082</v>
      </c>
      <c r="Y31" s="265">
        <v>277929</v>
      </c>
      <c r="Z31" s="266"/>
      <c r="AA31" s="272"/>
    </row>
    <row r="32" spans="2:27" ht="12.75"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497" t="s">
        <v>333</v>
      </c>
      <c r="N32" s="498"/>
      <c r="O32" s="498"/>
      <c r="P32" s="498"/>
      <c r="Q32" s="498"/>
      <c r="R32" s="499"/>
      <c r="S32" s="268"/>
      <c r="T32" s="268"/>
      <c r="U32" s="268"/>
      <c r="V32" s="268"/>
      <c r="W32" s="268">
        <v>47700</v>
      </c>
      <c r="X32" s="268">
        <v>30000</v>
      </c>
      <c r="Y32" s="269">
        <v>47700</v>
      </c>
      <c r="Z32" s="313"/>
      <c r="AA32" s="272"/>
    </row>
    <row r="33" spans="2:28" ht="13.5" thickBot="1">
      <c r="B33" s="272"/>
      <c r="C33" s="272"/>
      <c r="D33" s="272"/>
      <c r="E33" s="272"/>
      <c r="F33" s="272"/>
      <c r="G33" s="272"/>
      <c r="H33" s="272"/>
      <c r="I33" s="272"/>
      <c r="J33" s="272"/>
      <c r="K33" s="272"/>
      <c r="L33" s="272"/>
      <c r="M33" s="500" t="s">
        <v>334</v>
      </c>
      <c r="N33" s="501"/>
      <c r="O33" s="501"/>
      <c r="P33" s="501"/>
      <c r="Q33" s="501"/>
      <c r="R33" s="502"/>
      <c r="S33" s="270"/>
      <c r="T33" s="270"/>
      <c r="U33" s="270"/>
      <c r="V33" s="270"/>
      <c r="W33" s="270">
        <v>230229</v>
      </c>
      <c r="X33" s="270">
        <v>281082</v>
      </c>
      <c r="Y33" s="271">
        <v>230229</v>
      </c>
      <c r="Z33" s="313"/>
      <c r="AA33" s="272"/>
      <c r="AB33">
        <f>W30+W31+W33</f>
        <v>3906456</v>
      </c>
    </row>
    <row r="34" spans="2:27" ht="12.75"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</row>
    <row r="35" spans="2:28" ht="12.75"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>
        <f>SUM(S28:S34)</f>
        <v>6796596</v>
      </c>
    </row>
    <row r="36" spans="2:27" ht="12.75"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</row>
    <row r="37" spans="2:27" ht="12.75"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</row>
  </sheetData>
  <mergeCells count="21">
    <mergeCell ref="U1:Y1"/>
    <mergeCell ref="B3:U3"/>
    <mergeCell ref="M31:R31"/>
    <mergeCell ref="Y7:Y8"/>
    <mergeCell ref="W7:X7"/>
    <mergeCell ref="Q7:R7"/>
    <mergeCell ref="C6:U6"/>
    <mergeCell ref="U7:V7"/>
    <mergeCell ref="M32:R32"/>
    <mergeCell ref="M33:R33"/>
    <mergeCell ref="B7:B8"/>
    <mergeCell ref="A7:A8"/>
    <mergeCell ref="Z7:Z8"/>
    <mergeCell ref="C7:D7"/>
    <mergeCell ref="E7:F7"/>
    <mergeCell ref="G7:H7"/>
    <mergeCell ref="I7:J7"/>
    <mergeCell ref="K7:L7"/>
    <mergeCell ref="M7:N7"/>
    <mergeCell ref="O7:P7"/>
    <mergeCell ref="S7:T7"/>
  </mergeCells>
  <printOptions/>
  <pageMargins left="0" right="0" top="0.3937007874015748" bottom="0.3937007874015748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51">
      <selection activeCell="D51" sqref="D51"/>
    </sheetView>
  </sheetViews>
  <sheetFormatPr defaultColWidth="9.00390625" defaultRowHeight="12.75"/>
  <cols>
    <col min="1" max="1" width="43.25390625" style="0" customWidth="1"/>
  </cols>
  <sheetData>
    <row r="1" ht="12.75">
      <c r="C1" t="s">
        <v>24</v>
      </c>
    </row>
    <row r="2" spans="1:4" ht="12.75">
      <c r="A2" s="487" t="s">
        <v>147</v>
      </c>
      <c r="B2" s="515"/>
      <c r="C2" s="515"/>
      <c r="D2" s="515"/>
    </row>
    <row r="3" spans="1:4" ht="12.75">
      <c r="A3" s="487" t="s">
        <v>660</v>
      </c>
      <c r="B3" s="487"/>
      <c r="C3" s="487"/>
      <c r="D3" s="487"/>
    </row>
    <row r="5" ht="13.5" thickBot="1">
      <c r="D5" t="s">
        <v>148</v>
      </c>
    </row>
    <row r="6" spans="1:4" ht="12.75">
      <c r="A6" s="516" t="s">
        <v>25</v>
      </c>
      <c r="B6" s="518" t="s">
        <v>155</v>
      </c>
      <c r="C6" s="518"/>
      <c r="D6" s="519"/>
    </row>
    <row r="7" spans="1:4" ht="26.25" thickBot="1">
      <c r="A7" s="517"/>
      <c r="B7" s="469" t="s">
        <v>286</v>
      </c>
      <c r="C7" s="470" t="s">
        <v>287</v>
      </c>
      <c r="D7" s="470" t="s">
        <v>659</v>
      </c>
    </row>
    <row r="8" spans="1:4" ht="12.75">
      <c r="A8" s="127" t="s">
        <v>149</v>
      </c>
      <c r="B8" s="90"/>
      <c r="C8" s="86"/>
      <c r="D8" s="86"/>
    </row>
    <row r="9" spans="1:4" ht="12.75">
      <c r="A9" s="5" t="s">
        <v>288</v>
      </c>
      <c r="B9" s="89">
        <v>1770</v>
      </c>
      <c r="C9" s="6">
        <v>1770</v>
      </c>
      <c r="D9" s="6">
        <v>1180</v>
      </c>
    </row>
    <row r="10" spans="1:4" ht="12.75">
      <c r="A10" s="5" t="s">
        <v>289</v>
      </c>
      <c r="B10" s="89">
        <v>218241</v>
      </c>
      <c r="C10" s="6">
        <v>218241</v>
      </c>
      <c r="D10" s="6">
        <v>253902</v>
      </c>
    </row>
    <row r="11" spans="1:4" ht="12.75">
      <c r="A11" s="5" t="s">
        <v>290</v>
      </c>
      <c r="B11" s="89">
        <v>29997</v>
      </c>
      <c r="C11" s="6">
        <v>29997</v>
      </c>
      <c r="D11" s="6">
        <v>29821</v>
      </c>
    </row>
    <row r="12" spans="1:4" ht="12.75">
      <c r="A12" s="5" t="s">
        <v>291</v>
      </c>
      <c r="B12" s="89">
        <v>1000</v>
      </c>
      <c r="C12" s="6">
        <v>1000</v>
      </c>
      <c r="D12" s="6">
        <v>600</v>
      </c>
    </row>
    <row r="13" spans="1:4" ht="12.75">
      <c r="A13" s="5" t="s">
        <v>292</v>
      </c>
      <c r="B13" s="89">
        <v>586265</v>
      </c>
      <c r="C13" s="6">
        <v>589398</v>
      </c>
      <c r="D13" s="6">
        <v>634629</v>
      </c>
    </row>
    <row r="14" spans="1:4" ht="12.75">
      <c r="A14" s="5" t="s">
        <v>293</v>
      </c>
      <c r="B14" s="89">
        <v>18500</v>
      </c>
      <c r="C14" s="6">
        <v>18500</v>
      </c>
      <c r="D14" s="6">
        <v>17500</v>
      </c>
    </row>
    <row r="15" spans="1:4" ht="12.75">
      <c r="A15" s="5" t="s">
        <v>294</v>
      </c>
      <c r="B15" s="89">
        <v>545868</v>
      </c>
      <c r="C15" s="6">
        <v>548381</v>
      </c>
      <c r="D15" s="6">
        <v>413603</v>
      </c>
    </row>
    <row r="16" spans="1:4" ht="12.75">
      <c r="A16" s="5" t="s">
        <v>295</v>
      </c>
      <c r="B16" s="89">
        <v>79663</v>
      </c>
      <c r="C16" s="6">
        <v>79663</v>
      </c>
      <c r="D16" s="6">
        <v>28900</v>
      </c>
    </row>
    <row r="17" spans="1:4" ht="12.75">
      <c r="A17" s="5" t="s">
        <v>296</v>
      </c>
      <c r="B17" s="89">
        <v>100</v>
      </c>
      <c r="C17" s="6">
        <v>100</v>
      </c>
      <c r="D17" s="6">
        <v>0</v>
      </c>
    </row>
    <row r="18" spans="1:4" ht="12.75">
      <c r="A18" s="5" t="s">
        <v>297</v>
      </c>
      <c r="B18" s="89">
        <v>255930</v>
      </c>
      <c r="C18" s="6">
        <v>255930</v>
      </c>
      <c r="D18" s="6">
        <v>0</v>
      </c>
    </row>
    <row r="19" spans="1:4" ht="12.75">
      <c r="A19" s="5" t="s">
        <v>298</v>
      </c>
      <c r="B19" s="89">
        <v>5500</v>
      </c>
      <c r="C19" s="6">
        <v>5500</v>
      </c>
      <c r="D19" s="6">
        <v>17800</v>
      </c>
    </row>
    <row r="20" spans="1:4" ht="12.75">
      <c r="A20" s="5" t="s">
        <v>299</v>
      </c>
      <c r="B20" s="89">
        <v>0</v>
      </c>
      <c r="C20" s="6">
        <v>0</v>
      </c>
      <c r="D20" s="6">
        <v>0</v>
      </c>
    </row>
    <row r="21" spans="1:4" ht="12.75">
      <c r="A21" s="5" t="s">
        <v>300</v>
      </c>
      <c r="B21" s="89">
        <v>418819</v>
      </c>
      <c r="C21" s="6">
        <v>419350</v>
      </c>
      <c r="D21" s="6">
        <v>564148</v>
      </c>
    </row>
    <row r="22" spans="1:4" ht="12.75">
      <c r="A22" s="5" t="s">
        <v>301</v>
      </c>
      <c r="B22" s="89">
        <v>640</v>
      </c>
      <c r="C22" s="6">
        <v>2636</v>
      </c>
      <c r="D22" s="6">
        <v>640</v>
      </c>
    </row>
    <row r="23" spans="1:4" ht="12.75">
      <c r="A23" s="5" t="s">
        <v>302</v>
      </c>
      <c r="B23" s="89">
        <v>20320</v>
      </c>
      <c r="C23" s="6">
        <v>20320</v>
      </c>
      <c r="D23" s="6">
        <v>22747</v>
      </c>
    </row>
    <row r="24" spans="1:4" ht="12.75">
      <c r="A24" s="5" t="s">
        <v>360</v>
      </c>
      <c r="B24" s="89">
        <v>1173000</v>
      </c>
      <c r="C24" s="6">
        <v>1173000</v>
      </c>
      <c r="D24" s="6">
        <v>1088</v>
      </c>
    </row>
    <row r="25" spans="1:4" ht="12.75">
      <c r="A25" s="5" t="s">
        <v>303</v>
      </c>
      <c r="B25" s="89">
        <v>0</v>
      </c>
      <c r="C25" s="6">
        <v>0</v>
      </c>
      <c r="D25" s="6">
        <v>12000</v>
      </c>
    </row>
    <row r="26" spans="1:4" ht="12.75">
      <c r="A26" s="5" t="s">
        <v>304</v>
      </c>
      <c r="B26" s="89">
        <v>0</v>
      </c>
      <c r="C26" s="6">
        <v>0</v>
      </c>
      <c r="D26" s="6">
        <v>0</v>
      </c>
    </row>
    <row r="27" spans="1:4" ht="12.75">
      <c r="A27" s="5" t="s">
        <v>305</v>
      </c>
      <c r="B27" s="89">
        <v>0</v>
      </c>
      <c r="C27" s="6">
        <v>0</v>
      </c>
      <c r="D27" s="6">
        <v>0</v>
      </c>
    </row>
    <row r="28" spans="1:4" ht="12.75">
      <c r="A28" s="5" t="s">
        <v>244</v>
      </c>
      <c r="B28" s="89">
        <v>0</v>
      </c>
      <c r="C28" s="6">
        <v>0</v>
      </c>
      <c r="D28" s="6">
        <v>500</v>
      </c>
    </row>
    <row r="29" spans="1:4" ht="12.75">
      <c r="A29" s="5" t="s">
        <v>150</v>
      </c>
      <c r="B29" s="89">
        <f>SUM(B9:B28)</f>
        <v>3355613</v>
      </c>
      <c r="C29" s="6">
        <f>SUM(C9:C28)</f>
        <v>3363786</v>
      </c>
      <c r="D29" s="6">
        <f>SUM(D9:D28)</f>
        <v>1999058</v>
      </c>
    </row>
    <row r="30" spans="1:4" ht="12.75">
      <c r="A30" s="5" t="s">
        <v>246</v>
      </c>
      <c r="B30" s="89">
        <v>3400</v>
      </c>
      <c r="C30" s="6">
        <v>34512</v>
      </c>
      <c r="D30" s="6">
        <v>8360</v>
      </c>
    </row>
    <row r="31" spans="1:4" ht="12.75">
      <c r="A31" s="5" t="s">
        <v>151</v>
      </c>
      <c r="B31" s="89">
        <f>SUM(B29:B30)</f>
        <v>3359013</v>
      </c>
      <c r="C31" s="6">
        <f>SUM(C29:C30)</f>
        <v>3398298</v>
      </c>
      <c r="D31" s="6">
        <f>SUM(D29:D30)</f>
        <v>2007418</v>
      </c>
    </row>
    <row r="32" spans="1:4" ht="12.75">
      <c r="A32" s="5" t="s">
        <v>306</v>
      </c>
      <c r="B32" s="89">
        <v>230229</v>
      </c>
      <c r="C32" s="6">
        <v>230229</v>
      </c>
      <c r="D32" s="6">
        <v>281082</v>
      </c>
    </row>
    <row r="33" spans="1:4" ht="12.75">
      <c r="A33" s="5" t="s">
        <v>307</v>
      </c>
      <c r="B33" s="89">
        <v>47700</v>
      </c>
      <c r="C33" s="6">
        <v>47700</v>
      </c>
      <c r="D33" s="6">
        <v>30000</v>
      </c>
    </row>
    <row r="34" spans="1:4" ht="12.75">
      <c r="A34" s="5" t="s">
        <v>308</v>
      </c>
      <c r="B34" s="89"/>
      <c r="C34" s="6"/>
      <c r="D34" s="6"/>
    </row>
    <row r="35" spans="1:4" ht="13.5" thickBot="1">
      <c r="A35" s="87" t="s">
        <v>309</v>
      </c>
      <c r="B35" s="91"/>
      <c r="C35" s="88"/>
      <c r="D35" s="88"/>
    </row>
    <row r="36" spans="1:4" ht="13.5" thickBot="1">
      <c r="A36" s="77" t="s">
        <v>53</v>
      </c>
      <c r="B36" s="131">
        <f>SUM(B31:B35)</f>
        <v>3636942</v>
      </c>
      <c r="C36" s="132">
        <f>SUM(C31:C35)</f>
        <v>3676227</v>
      </c>
      <c r="D36" s="132">
        <f>SUM(D31:D35)</f>
        <v>2318500</v>
      </c>
    </row>
    <row r="37" spans="1:4" ht="12.75">
      <c r="A37" s="85"/>
      <c r="B37" s="90"/>
      <c r="C37" s="86"/>
      <c r="D37" s="86"/>
    </row>
    <row r="38" spans="1:4" ht="12.75">
      <c r="A38" s="128" t="s">
        <v>152</v>
      </c>
      <c r="B38" s="89"/>
      <c r="C38" s="6"/>
      <c r="D38" s="6"/>
    </row>
    <row r="39" spans="1:4" ht="12.75">
      <c r="A39" s="5" t="s">
        <v>46</v>
      </c>
      <c r="B39" s="89">
        <v>949289</v>
      </c>
      <c r="C39" s="6">
        <v>954820</v>
      </c>
      <c r="D39" s="6">
        <v>951323</v>
      </c>
    </row>
    <row r="40" spans="1:4" ht="12.75">
      <c r="A40" s="5" t="s">
        <v>47</v>
      </c>
      <c r="B40" s="89">
        <v>293434</v>
      </c>
      <c r="C40" s="6">
        <v>294815</v>
      </c>
      <c r="D40" s="6">
        <v>293368</v>
      </c>
    </row>
    <row r="41" spans="1:4" ht="12.75">
      <c r="A41" s="5" t="s">
        <v>359</v>
      </c>
      <c r="B41" s="89">
        <v>553687</v>
      </c>
      <c r="C41" s="6">
        <v>565572</v>
      </c>
      <c r="D41" s="6">
        <v>575977</v>
      </c>
    </row>
    <row r="42" spans="1:4" ht="12.75">
      <c r="A42" s="5" t="s">
        <v>236</v>
      </c>
      <c r="B42" s="89">
        <v>38720</v>
      </c>
      <c r="C42" s="6">
        <v>38720</v>
      </c>
      <c r="D42" s="6">
        <v>36218</v>
      </c>
    </row>
    <row r="43" spans="1:4" ht="12.75">
      <c r="A43" s="5" t="s">
        <v>310</v>
      </c>
      <c r="B43" s="89">
        <v>3926</v>
      </c>
      <c r="C43" s="6">
        <v>5754</v>
      </c>
      <c r="D43" s="6">
        <v>3500</v>
      </c>
    </row>
    <row r="44" spans="1:4" ht="12.75">
      <c r="A44" s="5" t="s">
        <v>311</v>
      </c>
      <c r="B44" s="89">
        <v>15191</v>
      </c>
      <c r="C44" s="6">
        <v>15191</v>
      </c>
      <c r="D44" s="6">
        <v>6500</v>
      </c>
    </row>
    <row r="45" spans="1:4" ht="12.75">
      <c r="A45" s="5" t="s">
        <v>312</v>
      </c>
      <c r="B45" s="89">
        <v>22700</v>
      </c>
      <c r="C45" s="6">
        <v>22700</v>
      </c>
      <c r="D45" s="6">
        <v>17400</v>
      </c>
    </row>
    <row r="46" spans="1:4" ht="12.75">
      <c r="A46" s="5" t="s">
        <v>313</v>
      </c>
      <c r="B46" s="89">
        <v>0</v>
      </c>
      <c r="C46" s="6">
        <v>0</v>
      </c>
      <c r="D46" s="6">
        <v>11700</v>
      </c>
    </row>
    <row r="47" spans="1:4" ht="12.75">
      <c r="A47" s="5" t="s">
        <v>314</v>
      </c>
      <c r="B47" s="89">
        <v>20755</v>
      </c>
      <c r="C47" s="6">
        <v>20755</v>
      </c>
      <c r="D47" s="6">
        <v>23225</v>
      </c>
    </row>
    <row r="48" spans="1:4" ht="12.75">
      <c r="A48" s="5" t="s">
        <v>209</v>
      </c>
      <c r="B48" s="89">
        <v>650</v>
      </c>
      <c r="C48" s="6">
        <v>650</v>
      </c>
      <c r="D48" s="6">
        <v>640</v>
      </c>
    </row>
    <row r="49" spans="1:4" ht="12.75">
      <c r="A49" s="5" t="s">
        <v>238</v>
      </c>
      <c r="B49" s="89">
        <v>33610</v>
      </c>
      <c r="C49" s="6">
        <v>50530</v>
      </c>
      <c r="D49" s="6">
        <v>11666</v>
      </c>
    </row>
    <row r="50" spans="1:4" ht="12.75">
      <c r="A50" s="5" t="s">
        <v>110</v>
      </c>
      <c r="B50" s="89">
        <v>1467566</v>
      </c>
      <c r="C50" s="6">
        <v>1467566</v>
      </c>
      <c r="D50" s="6">
        <v>98349</v>
      </c>
    </row>
    <row r="51" spans="1:4" ht="12.75">
      <c r="A51" s="5" t="s">
        <v>245</v>
      </c>
      <c r="B51" s="89">
        <v>0</v>
      </c>
      <c r="C51" s="6">
        <v>0</v>
      </c>
      <c r="D51" s="6">
        <v>0</v>
      </c>
    </row>
    <row r="52" spans="1:4" ht="12.75">
      <c r="A52" s="5" t="s">
        <v>153</v>
      </c>
      <c r="B52" s="89">
        <f>SUM(B39:B51)</f>
        <v>3399528</v>
      </c>
      <c r="C52" s="6">
        <f>SUM(C39:C51)</f>
        <v>3437073</v>
      </c>
      <c r="D52" s="6">
        <f>SUM(D39:D51)</f>
        <v>2029866</v>
      </c>
    </row>
    <row r="53" spans="1:4" ht="12.75">
      <c r="A53" s="5" t="s">
        <v>52</v>
      </c>
      <c r="B53" s="89">
        <v>3734</v>
      </c>
      <c r="C53" s="6">
        <v>5474</v>
      </c>
      <c r="D53" s="6">
        <v>6085</v>
      </c>
    </row>
    <row r="54" spans="1:4" ht="12.75">
      <c r="A54" s="5" t="s">
        <v>154</v>
      </c>
      <c r="B54" s="89">
        <f>SUM(B52:B53)</f>
        <v>3403262</v>
      </c>
      <c r="C54" s="6">
        <f>SUM(C52:C53)</f>
        <v>3442547</v>
      </c>
      <c r="D54" s="6">
        <f>SUM(D52:D53)</f>
        <v>2035951</v>
      </c>
    </row>
    <row r="55" spans="1:4" ht="12.75">
      <c r="A55" s="5" t="s">
        <v>315</v>
      </c>
      <c r="B55" s="89">
        <v>185000</v>
      </c>
      <c r="C55" s="6">
        <v>185000</v>
      </c>
      <c r="D55" s="6">
        <v>226096</v>
      </c>
    </row>
    <row r="56" spans="1:4" ht="12.75">
      <c r="A56" s="5" t="s">
        <v>316</v>
      </c>
      <c r="B56" s="89">
        <v>48680</v>
      </c>
      <c r="C56" s="6">
        <v>48680</v>
      </c>
      <c r="D56" s="6">
        <v>56453</v>
      </c>
    </row>
    <row r="57" spans="1:4" ht="12.75">
      <c r="A57" s="5" t="s">
        <v>317</v>
      </c>
      <c r="B57" s="89"/>
      <c r="C57" s="6"/>
      <c r="D57" s="6"/>
    </row>
    <row r="58" spans="1:4" ht="13.5" thickBot="1">
      <c r="A58" s="87" t="s">
        <v>318</v>
      </c>
      <c r="B58" s="91"/>
      <c r="C58" s="88"/>
      <c r="D58" s="88"/>
    </row>
    <row r="59" spans="1:4" ht="13.5" thickBot="1">
      <c r="A59" s="77" t="s">
        <v>20</v>
      </c>
      <c r="B59" s="131">
        <f>SUM(B54:B58)</f>
        <v>3636942</v>
      </c>
      <c r="C59" s="132">
        <f>SUM(C54:C58)</f>
        <v>3676227</v>
      </c>
      <c r="D59" s="132">
        <f>SUM(D54:D58)</f>
        <v>2318500</v>
      </c>
    </row>
    <row r="60" spans="1:4" ht="13.5" thickBot="1">
      <c r="A60" s="3"/>
      <c r="B60" s="80"/>
      <c r="C60" s="4"/>
      <c r="D60" s="4"/>
    </row>
    <row r="61" spans="1:4" ht="13.5" thickBot="1">
      <c r="A61" s="81" t="s">
        <v>133</v>
      </c>
      <c r="B61" s="92">
        <v>796800</v>
      </c>
      <c r="C61" s="92">
        <v>796800</v>
      </c>
      <c r="D61" s="253">
        <v>742549</v>
      </c>
    </row>
  </sheetData>
  <mergeCells count="4">
    <mergeCell ref="A2:D2"/>
    <mergeCell ref="A3:D3"/>
    <mergeCell ref="A6:A7"/>
    <mergeCell ref="B6:D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C24" sqref="C24"/>
    </sheetView>
  </sheetViews>
  <sheetFormatPr defaultColWidth="9.00390625" defaultRowHeight="12.75"/>
  <cols>
    <col min="1" max="1" width="36.875" style="0" customWidth="1"/>
    <col min="4" max="11" width="8.625" style="0" customWidth="1"/>
    <col min="12" max="12" width="8.375" style="0" customWidth="1"/>
  </cols>
  <sheetData>
    <row r="1" ht="12.75">
      <c r="K1" t="s">
        <v>54</v>
      </c>
    </row>
    <row r="2" spans="1:11" ht="12.75">
      <c r="A2" s="487" t="s">
        <v>181</v>
      </c>
      <c r="B2" s="487"/>
      <c r="C2" s="487"/>
      <c r="D2" s="487"/>
      <c r="E2" s="481"/>
      <c r="F2" s="481"/>
      <c r="G2" s="481"/>
      <c r="H2" s="481"/>
      <c r="I2" s="481"/>
      <c r="J2" s="481"/>
      <c r="K2" s="481"/>
    </row>
    <row r="3" spans="1:12" ht="13.5" thickBot="1">
      <c r="A3" s="487" t="s">
        <v>715</v>
      </c>
      <c r="B3" s="487"/>
      <c r="C3" s="487"/>
      <c r="D3" s="487"/>
      <c r="E3" s="481"/>
      <c r="F3" s="481"/>
      <c r="G3" s="481"/>
      <c r="H3" s="481"/>
      <c r="I3" s="481"/>
      <c r="J3" s="481"/>
      <c r="K3" s="481"/>
      <c r="L3" t="s">
        <v>156</v>
      </c>
    </row>
    <row r="4" spans="1:12" ht="12.75">
      <c r="A4" s="521" t="s">
        <v>25</v>
      </c>
      <c r="B4" s="523" t="s">
        <v>157</v>
      </c>
      <c r="C4" s="525" t="s">
        <v>183</v>
      </c>
      <c r="D4" s="527" t="s">
        <v>184</v>
      </c>
      <c r="E4" s="518"/>
      <c r="F4" s="519"/>
      <c r="G4" s="528" t="s">
        <v>361</v>
      </c>
      <c r="H4" s="529"/>
      <c r="I4" s="529"/>
      <c r="J4" s="529"/>
      <c r="K4" s="529"/>
      <c r="L4" s="530"/>
    </row>
    <row r="5" spans="1:12" ht="13.5" thickBot="1">
      <c r="A5" s="522"/>
      <c r="B5" s="524"/>
      <c r="C5" s="526"/>
      <c r="D5" s="143" t="s">
        <v>185</v>
      </c>
      <c r="E5" s="133" t="s">
        <v>186</v>
      </c>
      <c r="F5" s="134" t="s">
        <v>187</v>
      </c>
      <c r="G5" s="136" t="s">
        <v>188</v>
      </c>
      <c r="H5" s="133" t="s">
        <v>189</v>
      </c>
      <c r="I5" s="133" t="s">
        <v>190</v>
      </c>
      <c r="J5" s="133" t="s">
        <v>191</v>
      </c>
      <c r="K5" s="133" t="s">
        <v>192</v>
      </c>
      <c r="L5" s="134" t="s">
        <v>193</v>
      </c>
    </row>
    <row r="6" spans="1:12" ht="10.5" customHeight="1">
      <c r="A6" s="144" t="s">
        <v>40</v>
      </c>
      <c r="B6" s="139"/>
      <c r="C6" s="141"/>
      <c r="D6" s="85"/>
      <c r="E6" s="90"/>
      <c r="F6" s="86"/>
      <c r="G6" s="137"/>
      <c r="H6" s="90"/>
      <c r="I6" s="90"/>
      <c r="J6" s="90"/>
      <c r="K6" s="90"/>
      <c r="L6" s="86"/>
    </row>
    <row r="7" spans="1:12" ht="12.75" customHeight="1">
      <c r="A7" s="362" t="s">
        <v>362</v>
      </c>
      <c r="B7" s="140">
        <f aca="true" t="shared" si="0" ref="B7:B14">SUM(C7:L7)</f>
        <v>1180</v>
      </c>
      <c r="C7" s="141">
        <v>1180</v>
      </c>
      <c r="D7" s="85"/>
      <c r="E7" s="90"/>
      <c r="F7" s="86"/>
      <c r="G7" s="137"/>
      <c r="H7" s="90"/>
      <c r="I7" s="90"/>
      <c r="J7" s="90"/>
      <c r="K7" s="90"/>
      <c r="L7" s="86"/>
    </row>
    <row r="8" spans="1:12" ht="12.75">
      <c r="A8" s="135" t="s">
        <v>363</v>
      </c>
      <c r="B8" s="140">
        <f t="shared" si="0"/>
        <v>114840</v>
      </c>
      <c r="C8" s="142"/>
      <c r="D8" s="5"/>
      <c r="E8" s="89">
        <v>5000</v>
      </c>
      <c r="F8" s="6">
        <v>98400</v>
      </c>
      <c r="G8" s="138">
        <v>2000</v>
      </c>
      <c r="H8" s="89"/>
      <c r="I8" s="89">
        <v>400</v>
      </c>
      <c r="J8" s="89"/>
      <c r="K8" s="89">
        <v>4790</v>
      </c>
      <c r="L8" s="6">
        <v>4250</v>
      </c>
    </row>
    <row r="9" spans="1:12" ht="12.75">
      <c r="A9" s="135" t="s">
        <v>364</v>
      </c>
      <c r="B9" s="140">
        <f t="shared" si="0"/>
        <v>24972</v>
      </c>
      <c r="C9" s="142"/>
      <c r="D9" s="5"/>
      <c r="E9" s="89">
        <v>6000</v>
      </c>
      <c r="F9" s="6">
        <v>8000</v>
      </c>
      <c r="G9" s="138"/>
      <c r="H9" s="89"/>
      <c r="I9" s="89"/>
      <c r="J9" s="89"/>
      <c r="K9" s="89">
        <v>10972</v>
      </c>
      <c r="L9" s="6"/>
    </row>
    <row r="10" spans="1:12" ht="12.75">
      <c r="A10" s="135" t="s">
        <v>158</v>
      </c>
      <c r="B10" s="140">
        <f t="shared" si="0"/>
        <v>44350</v>
      </c>
      <c r="C10" s="142"/>
      <c r="D10" s="5"/>
      <c r="E10" s="89">
        <v>22650</v>
      </c>
      <c r="F10" s="6"/>
      <c r="G10" s="138">
        <v>17000</v>
      </c>
      <c r="H10" s="89">
        <v>4700</v>
      </c>
      <c r="I10" s="89"/>
      <c r="J10" s="89"/>
      <c r="K10" s="89"/>
      <c r="L10" s="6"/>
    </row>
    <row r="11" spans="1:12" ht="12.75">
      <c r="A11" s="135" t="s">
        <v>159</v>
      </c>
      <c r="B11" s="140">
        <f t="shared" si="0"/>
        <v>49503</v>
      </c>
      <c r="C11" s="142">
        <v>35500</v>
      </c>
      <c r="D11" s="5"/>
      <c r="E11" s="89">
        <v>1000</v>
      </c>
      <c r="F11" s="6"/>
      <c r="G11" s="138">
        <v>9700</v>
      </c>
      <c r="H11" s="89">
        <v>500</v>
      </c>
      <c r="I11" s="89">
        <v>2300</v>
      </c>
      <c r="J11" s="89"/>
      <c r="K11" s="89">
        <v>503</v>
      </c>
      <c r="L11" s="6"/>
    </row>
    <row r="12" spans="1:12" ht="12.75">
      <c r="A12" s="135" t="s">
        <v>182</v>
      </c>
      <c r="B12" s="140">
        <f t="shared" si="0"/>
        <v>600</v>
      </c>
      <c r="C12" s="142">
        <v>600</v>
      </c>
      <c r="D12" s="5"/>
      <c r="E12" s="89"/>
      <c r="F12" s="6"/>
      <c r="G12" s="138"/>
      <c r="H12" s="89"/>
      <c r="I12" s="89"/>
      <c r="J12" s="89"/>
      <c r="K12" s="89"/>
      <c r="L12" s="6"/>
    </row>
    <row r="13" spans="1:12" ht="12.75">
      <c r="A13" s="135" t="s">
        <v>201</v>
      </c>
      <c r="B13" s="140">
        <f t="shared" si="0"/>
        <v>20237</v>
      </c>
      <c r="C13" s="142"/>
      <c r="D13" s="135">
        <v>2423</v>
      </c>
      <c r="E13" s="89"/>
      <c r="F13" s="166"/>
      <c r="G13" s="142">
        <v>11016</v>
      </c>
      <c r="H13" s="89">
        <v>100</v>
      </c>
      <c r="I13" s="89">
        <v>3200</v>
      </c>
      <c r="J13" s="89">
        <v>1250</v>
      </c>
      <c r="K13" s="89">
        <v>2248</v>
      </c>
      <c r="L13" s="166"/>
    </row>
    <row r="14" spans="1:12" ht="12.75">
      <c r="A14" s="135" t="s">
        <v>200</v>
      </c>
      <c r="B14" s="140">
        <f t="shared" si="0"/>
        <v>29821</v>
      </c>
      <c r="C14" s="142">
        <v>12880</v>
      </c>
      <c r="D14" s="135"/>
      <c r="E14" s="89">
        <v>6000</v>
      </c>
      <c r="F14" s="166">
        <v>1600</v>
      </c>
      <c r="G14" s="142">
        <v>4324</v>
      </c>
      <c r="H14" s="89">
        <v>600</v>
      </c>
      <c r="I14" s="89">
        <v>80</v>
      </c>
      <c r="J14" s="89"/>
      <c r="K14" s="89">
        <v>3487</v>
      </c>
      <c r="L14" s="166">
        <v>850</v>
      </c>
    </row>
    <row r="15" spans="1:12" s="121" customFormat="1" ht="12.75">
      <c r="A15" s="145" t="s">
        <v>160</v>
      </c>
      <c r="B15" s="146">
        <f>SUM(B7:B14)</f>
        <v>285503</v>
      </c>
      <c r="C15" s="146">
        <f>SUM(C7:C14)</f>
        <v>50160</v>
      </c>
      <c r="D15" s="146">
        <f aca="true" t="shared" si="1" ref="D15:L15">SUM(D8:D14)</f>
        <v>2423</v>
      </c>
      <c r="E15" s="146">
        <f t="shared" si="1"/>
        <v>40650</v>
      </c>
      <c r="F15" s="146">
        <f t="shared" si="1"/>
        <v>108000</v>
      </c>
      <c r="G15" s="146">
        <f t="shared" si="1"/>
        <v>44040</v>
      </c>
      <c r="H15" s="146">
        <f t="shared" si="1"/>
        <v>5900</v>
      </c>
      <c r="I15" s="146">
        <f t="shared" si="1"/>
        <v>5980</v>
      </c>
      <c r="J15" s="146">
        <f t="shared" si="1"/>
        <v>1250</v>
      </c>
      <c r="K15" s="146">
        <f t="shared" si="1"/>
        <v>22000</v>
      </c>
      <c r="L15" s="146">
        <f t="shared" si="1"/>
        <v>5100</v>
      </c>
    </row>
    <row r="16" spans="1:12" s="121" customFormat="1" ht="12.75">
      <c r="A16" s="149" t="s">
        <v>365</v>
      </c>
      <c r="B16" s="140">
        <f>SUM(C16:L16)</f>
        <v>600</v>
      </c>
      <c r="C16" s="151">
        <v>600</v>
      </c>
      <c r="D16" s="145"/>
      <c r="E16" s="129"/>
      <c r="F16" s="129"/>
      <c r="G16" s="129"/>
      <c r="H16" s="129"/>
      <c r="I16" s="129"/>
      <c r="J16" s="129"/>
      <c r="K16" s="129"/>
      <c r="L16" s="363"/>
    </row>
    <row r="17" spans="1:12" s="121" customFormat="1" ht="12.75">
      <c r="A17" s="149" t="s">
        <v>366</v>
      </c>
      <c r="B17" s="140">
        <f>SUM(C17:L17)</f>
        <v>2946</v>
      </c>
      <c r="C17" s="151">
        <v>2946</v>
      </c>
      <c r="D17" s="145"/>
      <c r="E17" s="129"/>
      <c r="F17" s="129"/>
      <c r="G17" s="129"/>
      <c r="H17" s="129"/>
      <c r="I17" s="129"/>
      <c r="J17" s="129"/>
      <c r="K17" s="129"/>
      <c r="L17" s="363"/>
    </row>
    <row r="18" spans="1:12" s="121" customFormat="1" ht="12.75">
      <c r="A18" s="145" t="s">
        <v>367</v>
      </c>
      <c r="B18" s="140">
        <f>SUM(B16:B17)</f>
        <v>3546</v>
      </c>
      <c r="C18" s="140">
        <f aca="true" t="shared" si="2" ref="C18:L18">SUM(C16:C17)</f>
        <v>3546</v>
      </c>
      <c r="D18" s="140">
        <f t="shared" si="2"/>
        <v>0</v>
      </c>
      <c r="E18" s="140">
        <f t="shared" si="2"/>
        <v>0</v>
      </c>
      <c r="F18" s="140">
        <f t="shared" si="2"/>
        <v>0</v>
      </c>
      <c r="G18" s="140">
        <f t="shared" si="2"/>
        <v>0</v>
      </c>
      <c r="H18" s="140">
        <f t="shared" si="2"/>
        <v>0</v>
      </c>
      <c r="I18" s="140">
        <f t="shared" si="2"/>
        <v>0</v>
      </c>
      <c r="J18" s="140">
        <f t="shared" si="2"/>
        <v>0</v>
      </c>
      <c r="K18" s="140">
        <f t="shared" si="2"/>
        <v>0</v>
      </c>
      <c r="L18" s="140">
        <f t="shared" si="2"/>
        <v>0</v>
      </c>
    </row>
    <row r="19" spans="1:12" ht="12.75">
      <c r="A19" s="135" t="s">
        <v>161</v>
      </c>
      <c r="B19" s="140">
        <f>SUM(C19:L19)</f>
        <v>220000</v>
      </c>
      <c r="C19" s="142">
        <v>220000</v>
      </c>
      <c r="D19" s="5"/>
      <c r="E19" s="89"/>
      <c r="F19" s="6"/>
      <c r="G19" s="138"/>
      <c r="H19" s="89"/>
      <c r="I19" s="89"/>
      <c r="J19" s="89"/>
      <c r="K19" s="89"/>
      <c r="L19" s="6"/>
    </row>
    <row r="20" spans="1:12" ht="12.75">
      <c r="A20" s="135" t="s">
        <v>162</v>
      </c>
      <c r="B20" s="140">
        <f>SUM(C20:L20)</f>
        <v>20000</v>
      </c>
      <c r="C20" s="142">
        <v>20000</v>
      </c>
      <c r="D20" s="5"/>
      <c r="E20" s="89"/>
      <c r="F20" s="6"/>
      <c r="G20" s="138"/>
      <c r="H20" s="89"/>
      <c r="I20" s="89"/>
      <c r="J20" s="89"/>
      <c r="K20" s="89"/>
      <c r="L20" s="6"/>
    </row>
    <row r="21" spans="1:12" ht="12.75">
      <c r="A21" s="135" t="s">
        <v>203</v>
      </c>
      <c r="B21" s="140">
        <f>SUM(C21:L21)</f>
        <v>200</v>
      </c>
      <c r="C21" s="142">
        <v>200</v>
      </c>
      <c r="D21" s="5"/>
      <c r="E21" s="89"/>
      <c r="F21" s="6"/>
      <c r="G21" s="138"/>
      <c r="H21" s="89"/>
      <c r="I21" s="89"/>
      <c r="J21" s="89"/>
      <c r="K21" s="89"/>
      <c r="L21" s="6"/>
    </row>
    <row r="22" spans="1:12" ht="12.75">
      <c r="A22" s="135" t="s">
        <v>163</v>
      </c>
      <c r="B22" s="140">
        <f>SUM(C22:L22)</f>
        <v>5300</v>
      </c>
      <c r="C22" s="142">
        <v>5300</v>
      </c>
      <c r="D22" s="5"/>
      <c r="E22" s="89"/>
      <c r="F22" s="6"/>
      <c r="G22" s="138"/>
      <c r="H22" s="89"/>
      <c r="I22" s="89"/>
      <c r="J22" s="89"/>
      <c r="K22" s="89"/>
      <c r="L22" s="6"/>
    </row>
    <row r="23" spans="1:12" ht="12.75">
      <c r="A23" s="135" t="s">
        <v>164</v>
      </c>
      <c r="B23" s="140">
        <f>SUM(C23:L23)</f>
        <v>21500</v>
      </c>
      <c r="C23" s="142">
        <v>21500</v>
      </c>
      <c r="D23" s="5"/>
      <c r="E23" s="89"/>
      <c r="F23" s="6"/>
      <c r="G23" s="138"/>
      <c r="H23" s="89"/>
      <c r="I23" s="89"/>
      <c r="J23" s="89"/>
      <c r="K23" s="89"/>
      <c r="L23" s="6"/>
    </row>
    <row r="24" spans="1:12" s="121" customFormat="1" ht="12.75">
      <c r="A24" s="145" t="s">
        <v>42</v>
      </c>
      <c r="B24" s="146">
        <f>SUM(B19:B23)</f>
        <v>267000</v>
      </c>
      <c r="C24" s="146">
        <f aca="true" t="shared" si="3" ref="C24:L24">SUM(C19:C23)</f>
        <v>267000</v>
      </c>
      <c r="D24" s="146">
        <f t="shared" si="3"/>
        <v>0</v>
      </c>
      <c r="E24" s="146">
        <f t="shared" si="3"/>
        <v>0</v>
      </c>
      <c r="F24" s="146">
        <f t="shared" si="3"/>
        <v>0</v>
      </c>
      <c r="G24" s="146">
        <f t="shared" si="3"/>
        <v>0</v>
      </c>
      <c r="H24" s="146">
        <f t="shared" si="3"/>
        <v>0</v>
      </c>
      <c r="I24" s="146">
        <f t="shared" si="3"/>
        <v>0</v>
      </c>
      <c r="J24" s="146">
        <f t="shared" si="3"/>
        <v>0</v>
      </c>
      <c r="K24" s="146">
        <f t="shared" si="3"/>
        <v>0</v>
      </c>
      <c r="L24" s="146">
        <f t="shared" si="3"/>
        <v>0</v>
      </c>
    </row>
    <row r="25" spans="1:12" s="121" customFormat="1" ht="12.75">
      <c r="A25" s="145" t="s">
        <v>165</v>
      </c>
      <c r="B25" s="146">
        <f>SUM(C25)</f>
        <v>700</v>
      </c>
      <c r="C25" s="147">
        <v>700</v>
      </c>
      <c r="D25" s="128">
        <v>0</v>
      </c>
      <c r="E25" s="129">
        <v>0</v>
      </c>
      <c r="F25" s="130">
        <v>0</v>
      </c>
      <c r="G25" s="148">
        <v>0</v>
      </c>
      <c r="H25" s="129">
        <v>0</v>
      </c>
      <c r="I25" s="129">
        <v>0</v>
      </c>
      <c r="J25" s="129">
        <v>0</v>
      </c>
      <c r="K25" s="129">
        <v>0</v>
      </c>
      <c r="L25" s="130">
        <v>0</v>
      </c>
    </row>
    <row r="26" spans="1:12" ht="12.75">
      <c r="A26" s="135" t="s">
        <v>166</v>
      </c>
      <c r="B26" s="140">
        <f>SUM(C26:L26)</f>
        <v>51037</v>
      </c>
      <c r="C26" s="142">
        <v>51037</v>
      </c>
      <c r="D26" s="5"/>
      <c r="E26" s="89"/>
      <c r="F26" s="6"/>
      <c r="G26" s="138"/>
      <c r="H26" s="89"/>
      <c r="I26" s="89"/>
      <c r="J26" s="89"/>
      <c r="K26" s="89"/>
      <c r="L26" s="6"/>
    </row>
    <row r="27" spans="1:12" ht="12.75">
      <c r="A27" s="135" t="s">
        <v>70</v>
      </c>
      <c r="B27" s="140">
        <f>SUM(C27:L27)</f>
        <v>68290</v>
      </c>
      <c r="C27" s="142">
        <v>68290</v>
      </c>
      <c r="D27" s="5"/>
      <c r="E27" s="89"/>
      <c r="F27" s="6"/>
      <c r="G27" s="138"/>
      <c r="H27" s="89"/>
      <c r="I27" s="89"/>
      <c r="J27" s="89"/>
      <c r="K27" s="89"/>
      <c r="L27" s="6"/>
    </row>
    <row r="28" spans="1:12" ht="12.75">
      <c r="A28" s="135" t="s">
        <v>167</v>
      </c>
      <c r="B28" s="140">
        <f>SUM(C28:L28)</f>
        <v>0</v>
      </c>
      <c r="C28" s="142">
        <v>0</v>
      </c>
      <c r="D28" s="5"/>
      <c r="E28" s="89"/>
      <c r="F28" s="6"/>
      <c r="G28" s="138"/>
      <c r="H28" s="89"/>
      <c r="I28" s="89"/>
      <c r="J28" s="89"/>
      <c r="K28" s="89"/>
      <c r="L28" s="6"/>
    </row>
    <row r="29" spans="1:12" ht="12.75">
      <c r="A29" s="135" t="s">
        <v>168</v>
      </c>
      <c r="B29" s="140">
        <f>SUM(C29:L29)</f>
        <v>30</v>
      </c>
      <c r="C29" s="142">
        <v>30</v>
      </c>
      <c r="D29" s="5"/>
      <c r="E29" s="89"/>
      <c r="F29" s="6"/>
      <c r="G29" s="138"/>
      <c r="H29" s="89"/>
      <c r="I29" s="89"/>
      <c r="J29" s="89"/>
      <c r="K29" s="89"/>
      <c r="L29" s="6"/>
    </row>
    <row r="30" spans="1:12" ht="12.75">
      <c r="A30" s="135" t="s">
        <v>43</v>
      </c>
      <c r="B30" s="140">
        <f>SUM(C30:L30)</f>
        <v>23000</v>
      </c>
      <c r="C30" s="142">
        <v>23000</v>
      </c>
      <c r="D30" s="5"/>
      <c r="E30" s="89"/>
      <c r="F30" s="6"/>
      <c r="G30" s="138"/>
      <c r="H30" s="89"/>
      <c r="I30" s="89"/>
      <c r="J30" s="89"/>
      <c r="K30" s="89"/>
      <c r="L30" s="6"/>
    </row>
    <row r="31" spans="1:12" s="121" customFormat="1" ht="12.75">
      <c r="A31" s="145" t="s">
        <v>169</v>
      </c>
      <c r="B31" s="146">
        <f>SUM(B26:B30)</f>
        <v>142357</v>
      </c>
      <c r="C31" s="146">
        <f>SUM(C26:C30)</f>
        <v>142357</v>
      </c>
      <c r="D31" s="128"/>
      <c r="E31" s="129"/>
      <c r="F31" s="130"/>
      <c r="G31" s="148"/>
      <c r="H31" s="129"/>
      <c r="I31" s="129"/>
      <c r="J31" s="129"/>
      <c r="K31" s="129"/>
      <c r="L31" s="130"/>
    </row>
    <row r="32" spans="1:12" ht="12.75">
      <c r="A32" s="135" t="s">
        <v>170</v>
      </c>
      <c r="B32" s="140">
        <f>SUM(C32:L32)</f>
        <v>0</v>
      </c>
      <c r="C32" s="142">
        <v>0</v>
      </c>
      <c r="D32" s="5"/>
      <c r="E32" s="89"/>
      <c r="F32" s="6"/>
      <c r="G32" s="138"/>
      <c r="H32" s="89"/>
      <c r="I32" s="89"/>
      <c r="J32" s="89"/>
      <c r="K32" s="89"/>
      <c r="L32" s="6"/>
    </row>
    <row r="33" spans="1:12" ht="12.75">
      <c r="A33" s="135" t="s">
        <v>171</v>
      </c>
      <c r="B33" s="140">
        <f>SUM(C33:L33)</f>
        <v>564148</v>
      </c>
      <c r="C33" s="142">
        <v>564148</v>
      </c>
      <c r="D33" s="5"/>
      <c r="E33" s="89"/>
      <c r="F33" s="6"/>
      <c r="G33" s="138"/>
      <c r="H33" s="89"/>
      <c r="I33" s="89"/>
      <c r="J33" s="89"/>
      <c r="K33" s="89"/>
      <c r="L33" s="6"/>
    </row>
    <row r="34" spans="1:12" s="121" customFormat="1" ht="12.75">
      <c r="A34" s="145" t="s">
        <v>172</v>
      </c>
      <c r="B34" s="146">
        <f>SUM(B32:B33)</f>
        <v>564148</v>
      </c>
      <c r="C34" s="146">
        <f>SUM(C32:C33)</f>
        <v>564148</v>
      </c>
      <c r="D34" s="128"/>
      <c r="E34" s="129"/>
      <c r="F34" s="130"/>
      <c r="G34" s="148"/>
      <c r="H34" s="129"/>
      <c r="I34" s="129"/>
      <c r="J34" s="129"/>
      <c r="K34" s="129"/>
      <c r="L34" s="130"/>
    </row>
    <row r="35" spans="1:12" s="156" customFormat="1" ht="12.75">
      <c r="A35" s="149" t="s">
        <v>212</v>
      </c>
      <c r="B35" s="150">
        <f aca="true" t="shared" si="4" ref="B35:B42">SUM(C35:L35)</f>
        <v>0</v>
      </c>
      <c r="C35" s="151"/>
      <c r="D35" s="152"/>
      <c r="E35" s="153"/>
      <c r="F35" s="154"/>
      <c r="G35" s="155"/>
      <c r="H35" s="153"/>
      <c r="I35" s="153"/>
      <c r="J35" s="153"/>
      <c r="K35" s="153"/>
      <c r="L35" s="154"/>
    </row>
    <row r="36" spans="1:12" s="156" customFormat="1" ht="12.75">
      <c r="A36" s="149" t="s">
        <v>213</v>
      </c>
      <c r="B36" s="150">
        <f t="shared" si="4"/>
        <v>0</v>
      </c>
      <c r="C36" s="151"/>
      <c r="D36" s="152"/>
      <c r="E36" s="153"/>
      <c r="F36" s="154"/>
      <c r="G36" s="155"/>
      <c r="H36" s="153"/>
      <c r="I36" s="153"/>
      <c r="J36" s="153"/>
      <c r="K36" s="153"/>
      <c r="L36" s="154"/>
    </row>
    <row r="37" spans="1:12" s="156" customFormat="1" ht="12.75">
      <c r="A37" s="149" t="s">
        <v>214</v>
      </c>
      <c r="B37" s="150">
        <f t="shared" si="4"/>
        <v>0</v>
      </c>
      <c r="C37" s="151"/>
      <c r="D37" s="152"/>
      <c r="E37" s="153"/>
      <c r="F37" s="154"/>
      <c r="G37" s="155"/>
      <c r="H37" s="153"/>
      <c r="I37" s="153"/>
      <c r="J37" s="153"/>
      <c r="K37" s="153"/>
      <c r="L37" s="154"/>
    </row>
    <row r="38" spans="1:12" s="156" customFormat="1" ht="12.75">
      <c r="A38" s="149" t="s">
        <v>222</v>
      </c>
      <c r="B38" s="150">
        <f t="shared" si="4"/>
        <v>0</v>
      </c>
      <c r="C38" s="151"/>
      <c r="D38" s="152"/>
      <c r="E38" s="153"/>
      <c r="F38" s="154"/>
      <c r="G38" s="155"/>
      <c r="H38" s="153"/>
      <c r="I38" s="153"/>
      <c r="J38" s="153"/>
      <c r="K38" s="153"/>
      <c r="L38" s="154"/>
    </row>
    <row r="39" spans="1:12" s="156" customFormat="1" ht="12.75">
      <c r="A39" s="149" t="s">
        <v>220</v>
      </c>
      <c r="B39" s="150">
        <f t="shared" si="4"/>
        <v>0</v>
      </c>
      <c r="C39" s="151"/>
      <c r="D39" s="152"/>
      <c r="E39" s="153"/>
      <c r="F39" s="154"/>
      <c r="G39" s="155"/>
      <c r="H39" s="153"/>
      <c r="I39" s="153"/>
      <c r="J39" s="153"/>
      <c r="K39" s="153"/>
      <c r="L39" s="154"/>
    </row>
    <row r="40" spans="1:12" s="156" customFormat="1" ht="12.75">
      <c r="A40" s="149" t="s">
        <v>221</v>
      </c>
      <c r="B40" s="150">
        <f t="shared" si="4"/>
        <v>0</v>
      </c>
      <c r="C40" s="151"/>
      <c r="D40" s="152"/>
      <c r="E40" s="153"/>
      <c r="F40" s="154"/>
      <c r="G40" s="155"/>
      <c r="H40" s="153"/>
      <c r="I40" s="153"/>
      <c r="J40" s="153"/>
      <c r="K40" s="153"/>
      <c r="L40" s="154"/>
    </row>
    <row r="41" spans="1:12" s="156" customFormat="1" ht="12.75">
      <c r="A41" s="149" t="s">
        <v>195</v>
      </c>
      <c r="B41" s="150">
        <f t="shared" si="4"/>
        <v>640</v>
      </c>
      <c r="C41" s="151">
        <v>640</v>
      </c>
      <c r="D41" s="152"/>
      <c r="E41" s="153"/>
      <c r="F41" s="154"/>
      <c r="G41" s="155"/>
      <c r="H41" s="153"/>
      <c r="I41" s="153"/>
      <c r="J41" s="153"/>
      <c r="K41" s="153"/>
      <c r="L41" s="154"/>
    </row>
    <row r="42" spans="1:12" s="156" customFormat="1" ht="12.75">
      <c r="A42" s="149" t="s">
        <v>173</v>
      </c>
      <c r="B42" s="150">
        <f t="shared" si="4"/>
        <v>0</v>
      </c>
      <c r="C42" s="151"/>
      <c r="D42" s="152"/>
      <c r="E42" s="153"/>
      <c r="F42" s="154"/>
      <c r="G42" s="155"/>
      <c r="H42" s="153"/>
      <c r="I42" s="153"/>
      <c r="J42" s="153"/>
      <c r="K42" s="153"/>
      <c r="L42" s="154"/>
    </row>
    <row r="43" spans="1:12" s="121" customFormat="1" ht="12.75">
      <c r="A43" s="145" t="s">
        <v>174</v>
      </c>
      <c r="B43" s="146">
        <f>SUM(B35:B42)</f>
        <v>640</v>
      </c>
      <c r="C43" s="146">
        <f>SUM(C35:C42)</f>
        <v>640</v>
      </c>
      <c r="D43" s="146">
        <f aca="true" t="shared" si="5" ref="D43:L43">SUM(D41:D42)</f>
        <v>0</v>
      </c>
      <c r="E43" s="146">
        <f t="shared" si="5"/>
        <v>0</v>
      </c>
      <c r="F43" s="146">
        <f t="shared" si="5"/>
        <v>0</v>
      </c>
      <c r="G43" s="146">
        <f t="shared" si="5"/>
        <v>0</v>
      </c>
      <c r="H43" s="146">
        <f t="shared" si="5"/>
        <v>0</v>
      </c>
      <c r="I43" s="146">
        <f t="shared" si="5"/>
        <v>0</v>
      </c>
      <c r="J43" s="146">
        <f t="shared" si="5"/>
        <v>0</v>
      </c>
      <c r="K43" s="146">
        <f t="shared" si="5"/>
        <v>0</v>
      </c>
      <c r="L43" s="146">
        <f t="shared" si="5"/>
        <v>0</v>
      </c>
    </row>
    <row r="44" spans="1:12" ht="12.75">
      <c r="A44" s="135" t="s">
        <v>175</v>
      </c>
      <c r="B44" s="140">
        <f>SUM(C44:L44)</f>
        <v>1264</v>
      </c>
      <c r="C44" s="142">
        <v>1264</v>
      </c>
      <c r="D44" s="5"/>
      <c r="E44" s="89"/>
      <c r="F44" s="6"/>
      <c r="G44" s="138"/>
      <c r="H44" s="89"/>
      <c r="I44" s="89"/>
      <c r="J44" s="89"/>
      <c r="K44" s="89"/>
      <c r="L44" s="6"/>
    </row>
    <row r="45" spans="1:12" ht="12.75">
      <c r="A45" s="135" t="s">
        <v>176</v>
      </c>
      <c r="B45" s="140">
        <f>SUM(C45:L45)</f>
        <v>4709</v>
      </c>
      <c r="C45" s="142">
        <v>4709</v>
      </c>
      <c r="D45" s="5"/>
      <c r="E45" s="89"/>
      <c r="F45" s="6"/>
      <c r="G45" s="138"/>
      <c r="H45" s="89"/>
      <c r="I45" s="89"/>
      <c r="J45" s="89"/>
      <c r="K45" s="89"/>
      <c r="L45" s="6"/>
    </row>
    <row r="46" spans="1:12" ht="12.75">
      <c r="A46" s="135" t="s">
        <v>197</v>
      </c>
      <c r="B46" s="140">
        <f>SUM(C46:L46)</f>
        <v>385</v>
      </c>
      <c r="C46" s="142">
        <v>385</v>
      </c>
      <c r="D46" s="5"/>
      <c r="E46" s="89"/>
      <c r="F46" s="6"/>
      <c r="G46" s="138"/>
      <c r="H46" s="89"/>
      <c r="I46" s="89"/>
      <c r="J46" s="89"/>
      <c r="K46" s="89"/>
      <c r="L46" s="6"/>
    </row>
    <row r="47" spans="1:12" ht="12.75">
      <c r="A47" s="135" t="s">
        <v>177</v>
      </c>
      <c r="B47" s="140">
        <f>SUM(C47:L47)</f>
        <v>16389</v>
      </c>
      <c r="C47" s="142">
        <v>16389</v>
      </c>
      <c r="D47" s="5"/>
      <c r="E47" s="89"/>
      <c r="F47" s="6"/>
      <c r="G47" s="138"/>
      <c r="H47" s="89"/>
      <c r="I47" s="89"/>
      <c r="J47" s="89"/>
      <c r="K47" s="89"/>
      <c r="L47" s="6"/>
    </row>
    <row r="48" spans="1:12" s="121" customFormat="1" ht="12.75">
      <c r="A48" s="145" t="s">
        <v>178</v>
      </c>
      <c r="B48" s="146">
        <f aca="true" t="shared" si="6" ref="B48:L48">SUM(B44:B47)</f>
        <v>22747</v>
      </c>
      <c r="C48" s="146">
        <f t="shared" si="6"/>
        <v>22747</v>
      </c>
      <c r="D48" s="146">
        <f t="shared" si="6"/>
        <v>0</v>
      </c>
      <c r="E48" s="146">
        <f t="shared" si="6"/>
        <v>0</v>
      </c>
      <c r="F48" s="146">
        <f t="shared" si="6"/>
        <v>0</v>
      </c>
      <c r="G48" s="146">
        <f t="shared" si="6"/>
        <v>0</v>
      </c>
      <c r="H48" s="146">
        <f t="shared" si="6"/>
        <v>0</v>
      </c>
      <c r="I48" s="146">
        <f t="shared" si="6"/>
        <v>0</v>
      </c>
      <c r="J48" s="146">
        <f t="shared" si="6"/>
        <v>0</v>
      </c>
      <c r="K48" s="146">
        <f t="shared" si="6"/>
        <v>0</v>
      </c>
      <c r="L48" s="146">
        <f t="shared" si="6"/>
        <v>0</v>
      </c>
    </row>
    <row r="49" spans="1:12" s="121" customFormat="1" ht="12.75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</row>
    <row r="50" spans="1:12" s="121" customFormat="1" ht="12.75">
      <c r="A50" s="16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</row>
    <row r="51" spans="1:12" s="121" customFormat="1" ht="12.75">
      <c r="A51" s="16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</row>
    <row r="52" spans="1:12" s="121" customFormat="1" ht="12.75">
      <c r="A52" s="16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</row>
    <row r="53" spans="1:12" s="121" customFormat="1" ht="12.75">
      <c r="A53" s="16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</row>
    <row r="54" spans="1:12" s="121" customFormat="1" ht="12.75">
      <c r="A54" s="16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</row>
    <row r="55" spans="1:12" s="121" customFormat="1" ht="12.75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</row>
    <row r="56" spans="1:12" s="121" customFormat="1" ht="13.5" thickBot="1">
      <c r="A56" s="16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</row>
    <row r="57" spans="1:12" s="121" customFormat="1" ht="12.75">
      <c r="A57" s="521" t="s">
        <v>25</v>
      </c>
      <c r="B57" s="523" t="s">
        <v>157</v>
      </c>
      <c r="C57" s="525" t="s">
        <v>183</v>
      </c>
      <c r="D57" s="527" t="s">
        <v>184</v>
      </c>
      <c r="E57" s="518"/>
      <c r="F57" s="519"/>
      <c r="G57" s="520" t="s">
        <v>194</v>
      </c>
      <c r="H57" s="518"/>
      <c r="I57" s="518"/>
      <c r="J57" s="518"/>
      <c r="K57" s="518"/>
      <c r="L57" s="519"/>
    </row>
    <row r="58" spans="1:12" s="156" customFormat="1" ht="13.5" thickBot="1">
      <c r="A58" s="522"/>
      <c r="B58" s="524"/>
      <c r="C58" s="526"/>
      <c r="D58" s="143" t="s">
        <v>185</v>
      </c>
      <c r="E58" s="133" t="s">
        <v>186</v>
      </c>
      <c r="F58" s="134" t="s">
        <v>187</v>
      </c>
      <c r="G58" s="136" t="s">
        <v>188</v>
      </c>
      <c r="H58" s="133" t="s">
        <v>189</v>
      </c>
      <c r="I58" s="133" t="s">
        <v>190</v>
      </c>
      <c r="J58" s="133" t="s">
        <v>191</v>
      </c>
      <c r="K58" s="133" t="s">
        <v>192</v>
      </c>
      <c r="L58" s="134" t="s">
        <v>193</v>
      </c>
    </row>
    <row r="59" spans="1:12" s="156" customFormat="1" ht="12.75">
      <c r="A59" s="364" t="s">
        <v>368</v>
      </c>
      <c r="B59" s="365">
        <f>SUM(C59:L59)</f>
        <v>1088</v>
      </c>
      <c r="C59" s="366">
        <v>1088</v>
      </c>
      <c r="D59" s="367"/>
      <c r="E59" s="368"/>
      <c r="F59" s="369"/>
      <c r="G59" s="370"/>
      <c r="H59" s="368"/>
      <c r="I59" s="368"/>
      <c r="J59" s="368"/>
      <c r="K59" s="368"/>
      <c r="L59" s="369"/>
    </row>
    <row r="60" spans="1:12" s="156" customFormat="1" ht="12.75">
      <c r="A60" s="364" t="s">
        <v>671</v>
      </c>
      <c r="B60" s="365">
        <f>SUM(C60:L60)</f>
        <v>12000</v>
      </c>
      <c r="C60" s="366">
        <v>12000</v>
      </c>
      <c r="D60" s="367"/>
      <c r="E60" s="368"/>
      <c r="F60" s="369"/>
      <c r="G60" s="370"/>
      <c r="H60" s="368"/>
      <c r="I60" s="368"/>
      <c r="J60" s="368"/>
      <c r="K60" s="368"/>
      <c r="L60" s="369"/>
    </row>
    <row r="61" spans="1:12" ht="12.75">
      <c r="A61" s="135" t="s">
        <v>204</v>
      </c>
      <c r="B61" s="140">
        <f aca="true" t="shared" si="7" ref="B61:B66">SUM(C61:L61)</f>
        <v>602401</v>
      </c>
      <c r="C61" s="142"/>
      <c r="D61" s="5"/>
      <c r="E61" s="89">
        <v>588625</v>
      </c>
      <c r="F61" s="6"/>
      <c r="G61" s="138">
        <v>13776</v>
      </c>
      <c r="H61" s="89"/>
      <c r="I61" s="89"/>
      <c r="J61" s="89"/>
      <c r="K61" s="89"/>
      <c r="L61" s="6"/>
    </row>
    <row r="62" spans="1:12" ht="12.75">
      <c r="A62" s="135" t="s">
        <v>179</v>
      </c>
      <c r="B62" s="140">
        <f t="shared" si="7"/>
        <v>6360</v>
      </c>
      <c r="C62" s="142">
        <v>903</v>
      </c>
      <c r="D62" s="5"/>
      <c r="E62" s="89">
        <v>3000</v>
      </c>
      <c r="F62" s="6"/>
      <c r="G62" s="138">
        <v>2457</v>
      </c>
      <c r="H62" s="89"/>
      <c r="I62" s="89"/>
      <c r="J62" s="89"/>
      <c r="K62" s="89"/>
      <c r="L62" s="6"/>
    </row>
    <row r="63" spans="1:12" ht="12.75">
      <c r="A63" s="135" t="s">
        <v>180</v>
      </c>
      <c r="B63" s="140">
        <f t="shared" si="7"/>
        <v>500</v>
      </c>
      <c r="C63" s="142">
        <v>500</v>
      </c>
      <c r="D63" s="5"/>
      <c r="E63" s="89"/>
      <c r="F63" s="6"/>
      <c r="G63" s="138"/>
      <c r="H63" s="89"/>
      <c r="I63" s="89"/>
      <c r="J63" s="89"/>
      <c r="K63" s="89"/>
      <c r="L63" s="6"/>
    </row>
    <row r="64" spans="1:12" ht="12.75">
      <c r="A64" s="168" t="s">
        <v>207</v>
      </c>
      <c r="B64" s="140">
        <f t="shared" si="7"/>
        <v>19738</v>
      </c>
      <c r="C64" s="142">
        <v>11495</v>
      </c>
      <c r="D64" s="5"/>
      <c r="E64" s="89"/>
      <c r="F64" s="6"/>
      <c r="G64" s="138"/>
      <c r="H64" s="89">
        <v>8243</v>
      </c>
      <c r="I64" s="89"/>
      <c r="J64" s="89"/>
      <c r="K64" s="89"/>
      <c r="L64" s="6"/>
    </row>
    <row r="65" spans="1:12" ht="12.75">
      <c r="A65" s="135" t="s">
        <v>205</v>
      </c>
      <c r="B65" s="140">
        <f t="shared" si="7"/>
        <v>4630</v>
      </c>
      <c r="C65" s="142">
        <v>4630</v>
      </c>
      <c r="D65" s="5"/>
      <c r="E65" s="89"/>
      <c r="F65" s="6"/>
      <c r="G65" s="138"/>
      <c r="H65" s="89"/>
      <c r="I65" s="89"/>
      <c r="J65" s="89"/>
      <c r="K65" s="89"/>
      <c r="L65" s="6"/>
    </row>
    <row r="66" spans="1:12" ht="12.75">
      <c r="A66" s="167" t="s">
        <v>206</v>
      </c>
      <c r="B66" s="140">
        <f t="shared" si="7"/>
        <v>1000</v>
      </c>
      <c r="C66" s="142"/>
      <c r="D66" s="5"/>
      <c r="E66" s="89">
        <v>1000</v>
      </c>
      <c r="F66" s="6"/>
      <c r="G66" s="138"/>
      <c r="H66" s="89"/>
      <c r="I66" s="89"/>
      <c r="J66" s="89"/>
      <c r="K66" s="89"/>
      <c r="L66" s="6"/>
    </row>
    <row r="67" spans="1:12" ht="12.75">
      <c r="A67" s="371" t="s">
        <v>292</v>
      </c>
      <c r="B67" s="146">
        <f>SUM(B61:B66)</f>
        <v>634629</v>
      </c>
      <c r="C67" s="146">
        <f aca="true" t="shared" si="8" ref="C67:L67">SUM(C61:C66)</f>
        <v>17528</v>
      </c>
      <c r="D67" s="146">
        <f t="shared" si="8"/>
        <v>0</v>
      </c>
      <c r="E67" s="146">
        <f t="shared" si="8"/>
        <v>592625</v>
      </c>
      <c r="F67" s="146">
        <f t="shared" si="8"/>
        <v>0</v>
      </c>
      <c r="G67" s="146">
        <f t="shared" si="8"/>
        <v>16233</v>
      </c>
      <c r="H67" s="146">
        <f t="shared" si="8"/>
        <v>8243</v>
      </c>
      <c r="I67" s="146">
        <f t="shared" si="8"/>
        <v>0</v>
      </c>
      <c r="J67" s="146">
        <f t="shared" si="8"/>
        <v>0</v>
      </c>
      <c r="K67" s="146">
        <f t="shared" si="8"/>
        <v>0</v>
      </c>
      <c r="L67" s="146">
        <f t="shared" si="8"/>
        <v>0</v>
      </c>
    </row>
    <row r="68" spans="1:12" ht="12.75">
      <c r="A68" s="135" t="s">
        <v>202</v>
      </c>
      <c r="B68" s="140">
        <f>SUM(C68:L68)</f>
        <v>17500</v>
      </c>
      <c r="C68" s="142"/>
      <c r="D68" s="5">
        <v>17000</v>
      </c>
      <c r="E68" s="89">
        <v>500</v>
      </c>
      <c r="F68" s="6"/>
      <c r="G68" s="138"/>
      <c r="H68" s="89"/>
      <c r="I68" s="89"/>
      <c r="J68" s="89"/>
      <c r="K68" s="89"/>
      <c r="L68" s="6"/>
    </row>
    <row r="69" spans="1:12" s="121" customFormat="1" ht="12.75">
      <c r="A69" s="145" t="s">
        <v>369</v>
      </c>
      <c r="B69" s="146">
        <f>SUM(B68)</f>
        <v>17500</v>
      </c>
      <c r="C69" s="146">
        <f aca="true" t="shared" si="9" ref="C69:L69">SUM(C68)</f>
        <v>0</v>
      </c>
      <c r="D69" s="146">
        <f t="shared" si="9"/>
        <v>17000</v>
      </c>
      <c r="E69" s="146">
        <f t="shared" si="9"/>
        <v>500</v>
      </c>
      <c r="F69" s="146">
        <f t="shared" si="9"/>
        <v>0</v>
      </c>
      <c r="G69" s="146">
        <f t="shared" si="9"/>
        <v>0</v>
      </c>
      <c r="H69" s="146">
        <f t="shared" si="9"/>
        <v>0</v>
      </c>
      <c r="I69" s="146">
        <f t="shared" si="9"/>
        <v>0</v>
      </c>
      <c r="J69" s="146">
        <f t="shared" si="9"/>
        <v>0</v>
      </c>
      <c r="K69" s="146">
        <f t="shared" si="9"/>
        <v>0</v>
      </c>
      <c r="L69" s="146">
        <f t="shared" si="9"/>
        <v>0</v>
      </c>
    </row>
    <row r="70" spans="1:12" s="156" customFormat="1" ht="12.75">
      <c r="A70" s="149" t="s">
        <v>661</v>
      </c>
      <c r="B70" s="150">
        <f>SUM(C70:L70)</f>
        <v>0</v>
      </c>
      <c r="C70" s="151"/>
      <c r="D70" s="152"/>
      <c r="E70" s="153"/>
      <c r="F70" s="154"/>
      <c r="G70" s="155"/>
      <c r="H70" s="153"/>
      <c r="I70" s="153"/>
      <c r="J70" s="153"/>
      <c r="K70" s="153"/>
      <c r="L70" s="154"/>
    </row>
    <row r="71" spans="1:12" s="156" customFormat="1" ht="12.75">
      <c r="A71" s="145" t="s">
        <v>297</v>
      </c>
      <c r="B71" s="146">
        <f aca="true" t="shared" si="10" ref="B71:L71">SUM(B70:B70)</f>
        <v>0</v>
      </c>
      <c r="C71" s="146">
        <f t="shared" si="10"/>
        <v>0</v>
      </c>
      <c r="D71" s="146">
        <f t="shared" si="10"/>
        <v>0</v>
      </c>
      <c r="E71" s="146">
        <f t="shared" si="10"/>
        <v>0</v>
      </c>
      <c r="F71" s="146">
        <f t="shared" si="10"/>
        <v>0</v>
      </c>
      <c r="G71" s="146">
        <f t="shared" si="10"/>
        <v>0</v>
      </c>
      <c r="H71" s="146">
        <f t="shared" si="10"/>
        <v>0</v>
      </c>
      <c r="I71" s="146">
        <f t="shared" si="10"/>
        <v>0</v>
      </c>
      <c r="J71" s="146">
        <f t="shared" si="10"/>
        <v>0</v>
      </c>
      <c r="K71" s="146">
        <f t="shared" si="10"/>
        <v>0</v>
      </c>
      <c r="L71" s="146">
        <f t="shared" si="10"/>
        <v>0</v>
      </c>
    </row>
    <row r="72" spans="1:12" s="156" customFormat="1" ht="12.75">
      <c r="A72" s="167" t="s">
        <v>370</v>
      </c>
      <c r="B72" s="150">
        <f>SUM(C72:L72)</f>
        <v>5000</v>
      </c>
      <c r="C72" s="151">
        <v>5000</v>
      </c>
      <c r="D72" s="152"/>
      <c r="E72" s="153"/>
      <c r="F72" s="154"/>
      <c r="G72" s="155"/>
      <c r="H72" s="153"/>
      <c r="I72" s="153"/>
      <c r="J72" s="153"/>
      <c r="K72" s="153"/>
      <c r="L72" s="154"/>
    </row>
    <row r="73" spans="1:12" s="156" customFormat="1" ht="12.75">
      <c r="A73" s="167" t="s">
        <v>196</v>
      </c>
      <c r="B73" s="150">
        <f>SUM(C73:L73)</f>
        <v>12000</v>
      </c>
      <c r="C73" s="151">
        <v>12000</v>
      </c>
      <c r="D73" s="152"/>
      <c r="E73" s="153"/>
      <c r="F73" s="406"/>
      <c r="G73" s="155"/>
      <c r="H73" s="153"/>
      <c r="I73" s="153"/>
      <c r="J73" s="153"/>
      <c r="K73" s="153"/>
      <c r="L73" s="154"/>
    </row>
    <row r="74" spans="1:12" s="156" customFormat="1" ht="12.75">
      <c r="A74" s="149" t="s">
        <v>371</v>
      </c>
      <c r="B74" s="150">
        <f>SUM(C74:L74)</f>
        <v>800</v>
      </c>
      <c r="C74" s="151">
        <v>800</v>
      </c>
      <c r="D74" s="152"/>
      <c r="E74" s="153"/>
      <c r="F74" s="153"/>
      <c r="G74" s="153"/>
      <c r="H74" s="153"/>
      <c r="I74" s="153"/>
      <c r="J74" s="153"/>
      <c r="K74" s="153"/>
      <c r="L74" s="154"/>
    </row>
    <row r="75" spans="1:12" s="121" customFormat="1" ht="12.75">
      <c r="A75" s="145" t="s">
        <v>196</v>
      </c>
      <c r="B75" s="146">
        <f>SUM(B72:B74)</f>
        <v>17800</v>
      </c>
      <c r="C75" s="146">
        <f aca="true" t="shared" si="11" ref="C75:L75">SUM(C72:C74)</f>
        <v>17800</v>
      </c>
      <c r="D75" s="146">
        <f t="shared" si="11"/>
        <v>0</v>
      </c>
      <c r="E75" s="146">
        <f t="shared" si="11"/>
        <v>0</v>
      </c>
      <c r="F75" s="146">
        <f t="shared" si="11"/>
        <v>0</v>
      </c>
      <c r="G75" s="146">
        <f t="shared" si="11"/>
        <v>0</v>
      </c>
      <c r="H75" s="146">
        <f t="shared" si="11"/>
        <v>0</v>
      </c>
      <c r="I75" s="146">
        <f t="shared" si="11"/>
        <v>0</v>
      </c>
      <c r="J75" s="146">
        <f t="shared" si="11"/>
        <v>0</v>
      </c>
      <c r="K75" s="146">
        <f t="shared" si="11"/>
        <v>0</v>
      </c>
      <c r="L75" s="146">
        <f t="shared" si="11"/>
        <v>0</v>
      </c>
    </row>
    <row r="76" spans="1:12" s="156" customFormat="1" ht="12.75">
      <c r="A76" s="149"/>
      <c r="B76" s="150"/>
      <c r="C76" s="151"/>
      <c r="D76" s="152"/>
      <c r="E76" s="153"/>
      <c r="F76" s="154"/>
      <c r="G76" s="155"/>
      <c r="H76" s="153"/>
      <c r="I76" s="153"/>
      <c r="J76" s="153"/>
      <c r="K76" s="153"/>
      <c r="L76" s="154"/>
    </row>
    <row r="77" spans="1:12" ht="12.75">
      <c r="A77" s="145" t="s">
        <v>41</v>
      </c>
      <c r="B77" s="140"/>
      <c r="C77" s="142"/>
      <c r="D77" s="5"/>
      <c r="E77" s="89"/>
      <c r="F77" s="6"/>
      <c r="G77" s="138"/>
      <c r="H77" s="89"/>
      <c r="I77" s="89"/>
      <c r="J77" s="89"/>
      <c r="K77" s="89"/>
      <c r="L77" s="6"/>
    </row>
    <row r="78" spans="1:12" ht="12.75">
      <c r="A78" s="167" t="s">
        <v>372</v>
      </c>
      <c r="B78" s="140">
        <f>SUM(C78:L78)</f>
        <v>3500</v>
      </c>
      <c r="C78" s="142">
        <v>3500</v>
      </c>
      <c r="D78" s="5"/>
      <c r="E78" s="89"/>
      <c r="F78" s="6"/>
      <c r="G78" s="138"/>
      <c r="H78" s="89"/>
      <c r="I78" s="89"/>
      <c r="J78" s="89"/>
      <c r="K78" s="89"/>
      <c r="L78" s="6"/>
    </row>
    <row r="79" spans="1:12" ht="12.75">
      <c r="A79" s="371" t="s">
        <v>373</v>
      </c>
      <c r="B79" s="146">
        <f>SUM(B78)</f>
        <v>3500</v>
      </c>
      <c r="C79" s="146">
        <f aca="true" t="shared" si="12" ref="C79:L79">SUM(C78)</f>
        <v>3500</v>
      </c>
      <c r="D79" s="146">
        <f t="shared" si="12"/>
        <v>0</v>
      </c>
      <c r="E79" s="146">
        <f t="shared" si="12"/>
        <v>0</v>
      </c>
      <c r="F79" s="146">
        <f t="shared" si="12"/>
        <v>0</v>
      </c>
      <c r="G79" s="146">
        <f t="shared" si="12"/>
        <v>0</v>
      </c>
      <c r="H79" s="146">
        <f t="shared" si="12"/>
        <v>0</v>
      </c>
      <c r="I79" s="146">
        <f t="shared" si="12"/>
        <v>0</v>
      </c>
      <c r="J79" s="146">
        <f t="shared" si="12"/>
        <v>0</v>
      </c>
      <c r="K79" s="146">
        <f t="shared" si="12"/>
        <v>0</v>
      </c>
      <c r="L79" s="146">
        <f t="shared" si="12"/>
        <v>0</v>
      </c>
    </row>
    <row r="80" spans="1:12" ht="12.75">
      <c r="A80" s="135" t="s">
        <v>208</v>
      </c>
      <c r="B80" s="140">
        <f>SUM(C80:L80)</f>
        <v>500</v>
      </c>
      <c r="C80" s="142">
        <v>500</v>
      </c>
      <c r="D80" s="5"/>
      <c r="E80" s="89"/>
      <c r="F80" s="6"/>
      <c r="G80" s="138"/>
      <c r="H80" s="89"/>
      <c r="I80" s="89"/>
      <c r="J80" s="89"/>
      <c r="K80" s="89"/>
      <c r="L80" s="6"/>
    </row>
    <row r="81" spans="1:12" ht="12.75">
      <c r="A81" s="167" t="s">
        <v>375</v>
      </c>
      <c r="B81" s="140">
        <f>SUM(C81:L81)</f>
        <v>300</v>
      </c>
      <c r="C81" s="142">
        <v>300</v>
      </c>
      <c r="D81" s="5"/>
      <c r="E81" s="89"/>
      <c r="F81" s="6"/>
      <c r="G81" s="138"/>
      <c r="H81" s="89"/>
      <c r="I81" s="89"/>
      <c r="J81" s="89"/>
      <c r="K81" s="89"/>
      <c r="L81" s="6"/>
    </row>
    <row r="82" spans="1:12" ht="12.75">
      <c r="A82" s="167" t="s">
        <v>376</v>
      </c>
      <c r="B82" s="140">
        <v>1000</v>
      </c>
      <c r="C82" s="142">
        <v>1000</v>
      </c>
      <c r="D82" s="5"/>
      <c r="E82" s="89"/>
      <c r="F82" s="6"/>
      <c r="G82" s="138"/>
      <c r="H82" s="89"/>
      <c r="I82" s="89"/>
      <c r="J82" s="89"/>
      <c r="K82" s="89"/>
      <c r="L82" s="6"/>
    </row>
    <row r="83" spans="1:12" ht="12.75">
      <c r="A83" s="135" t="s">
        <v>374</v>
      </c>
      <c r="B83" s="140">
        <f>SUM(C83:L83)</f>
        <v>15000</v>
      </c>
      <c r="C83" s="142">
        <v>15000</v>
      </c>
      <c r="D83" s="5"/>
      <c r="E83" s="89"/>
      <c r="F83" s="6"/>
      <c r="G83" s="138"/>
      <c r="H83" s="89"/>
      <c r="I83" s="89"/>
      <c r="J83" s="89"/>
      <c r="K83" s="89"/>
      <c r="L83" s="6"/>
    </row>
    <row r="84" spans="1:12" ht="12.75">
      <c r="A84" s="157" t="s">
        <v>662</v>
      </c>
      <c r="B84" s="140">
        <f>SUM(C84:L84)</f>
        <v>600</v>
      </c>
      <c r="C84" s="159">
        <v>600</v>
      </c>
      <c r="D84" s="5"/>
      <c r="E84" s="89"/>
      <c r="F84" s="6"/>
      <c r="G84" s="5"/>
      <c r="H84" s="89"/>
      <c r="I84" s="89"/>
      <c r="J84" s="89"/>
      <c r="K84" s="89"/>
      <c r="L84" s="6"/>
    </row>
    <row r="85" spans="1:12" s="121" customFormat="1" ht="13.5" thickBot="1">
      <c r="A85" s="163" t="s">
        <v>377</v>
      </c>
      <c r="B85" s="164">
        <f>SUM(B80:B84)</f>
        <v>17400</v>
      </c>
      <c r="C85" s="164">
        <f>SUM(C80:C84)</f>
        <v>17400</v>
      </c>
      <c r="D85" s="164">
        <f aca="true" t="shared" si="13" ref="D85:L85">SUM(D80:D84)</f>
        <v>0</v>
      </c>
      <c r="E85" s="164">
        <f t="shared" si="13"/>
        <v>0</v>
      </c>
      <c r="F85" s="164">
        <f t="shared" si="13"/>
        <v>0</v>
      </c>
      <c r="G85" s="164">
        <f t="shared" si="13"/>
        <v>0</v>
      </c>
      <c r="H85" s="164">
        <f t="shared" si="13"/>
        <v>0</v>
      </c>
      <c r="I85" s="164">
        <f t="shared" si="13"/>
        <v>0</v>
      </c>
      <c r="J85" s="164">
        <f t="shared" si="13"/>
        <v>0</v>
      </c>
      <c r="K85" s="164">
        <f t="shared" si="13"/>
        <v>0</v>
      </c>
      <c r="L85" s="164">
        <f t="shared" si="13"/>
        <v>0</v>
      </c>
    </row>
    <row r="86" spans="1:12" ht="12.75">
      <c r="A86" s="157" t="s">
        <v>663</v>
      </c>
      <c r="B86" s="158">
        <f>SUM(C86:L86)</f>
        <v>11700</v>
      </c>
      <c r="C86" s="159">
        <v>11700</v>
      </c>
      <c r="D86" s="87"/>
      <c r="E86" s="91"/>
      <c r="F86" s="88"/>
      <c r="G86" s="160"/>
      <c r="H86" s="91"/>
      <c r="I86" s="91"/>
      <c r="J86" s="91"/>
      <c r="K86" s="91"/>
      <c r="L86" s="88"/>
    </row>
    <row r="87" spans="1:12" ht="12.75">
      <c r="A87" s="471" t="s">
        <v>665</v>
      </c>
      <c r="B87" s="164">
        <f>SUM(B86)</f>
        <v>11700</v>
      </c>
      <c r="C87" s="164">
        <f aca="true" t="shared" si="14" ref="C87:L87">SUM(C86)</f>
        <v>11700</v>
      </c>
      <c r="D87" s="164">
        <f t="shared" si="14"/>
        <v>0</v>
      </c>
      <c r="E87" s="164">
        <f t="shared" si="14"/>
        <v>0</v>
      </c>
      <c r="F87" s="164">
        <f t="shared" si="14"/>
        <v>0</v>
      </c>
      <c r="G87" s="164">
        <f t="shared" si="14"/>
        <v>0</v>
      </c>
      <c r="H87" s="164">
        <f t="shared" si="14"/>
        <v>0</v>
      </c>
      <c r="I87" s="164">
        <f t="shared" si="14"/>
        <v>0</v>
      </c>
      <c r="J87" s="164">
        <f t="shared" si="14"/>
        <v>0</v>
      </c>
      <c r="K87" s="164">
        <f t="shared" si="14"/>
        <v>0</v>
      </c>
      <c r="L87" s="164">
        <f t="shared" si="14"/>
        <v>0</v>
      </c>
    </row>
    <row r="88" spans="1:12" ht="12.75">
      <c r="A88" s="157" t="s">
        <v>664</v>
      </c>
      <c r="B88" s="158">
        <f>SUM(C88:L88)</f>
        <v>0</v>
      </c>
      <c r="C88" s="159"/>
      <c r="D88" s="87"/>
      <c r="E88" s="91"/>
      <c r="F88" s="88"/>
      <c r="G88" s="160"/>
      <c r="H88" s="91"/>
      <c r="I88" s="91"/>
      <c r="J88" s="91"/>
      <c r="K88" s="91"/>
      <c r="L88" s="88"/>
    </row>
    <row r="89" spans="1:12" ht="12.75">
      <c r="A89" s="157" t="s">
        <v>210</v>
      </c>
      <c r="B89" s="158">
        <f>SUM(C89:L89)</f>
        <v>6500</v>
      </c>
      <c r="C89" s="159">
        <v>6500</v>
      </c>
      <c r="D89" s="87"/>
      <c r="E89" s="91"/>
      <c r="F89" s="88"/>
      <c r="G89" s="160"/>
      <c r="H89" s="91"/>
      <c r="I89" s="91"/>
      <c r="J89" s="91"/>
      <c r="K89" s="91"/>
      <c r="L89" s="88"/>
    </row>
    <row r="90" spans="1:12" s="121" customFormat="1" ht="13.5" thickBot="1">
      <c r="A90" s="163" t="s">
        <v>378</v>
      </c>
      <c r="B90" s="165">
        <f>SUM(B88:B89)</f>
        <v>6500</v>
      </c>
      <c r="C90" s="165">
        <f aca="true" t="shared" si="15" ref="C90:L90">SUM(C88:C89)</f>
        <v>6500</v>
      </c>
      <c r="D90" s="165">
        <f t="shared" si="15"/>
        <v>0</v>
      </c>
      <c r="E90" s="165">
        <f t="shared" si="15"/>
        <v>0</v>
      </c>
      <c r="F90" s="165">
        <f t="shared" si="15"/>
        <v>0</v>
      </c>
      <c r="G90" s="165">
        <f t="shared" si="15"/>
        <v>0</v>
      </c>
      <c r="H90" s="165">
        <f t="shared" si="15"/>
        <v>0</v>
      </c>
      <c r="I90" s="165">
        <f t="shared" si="15"/>
        <v>0</v>
      </c>
      <c r="J90" s="165">
        <f t="shared" si="15"/>
        <v>0</v>
      </c>
      <c r="K90" s="165">
        <f t="shared" si="15"/>
        <v>0</v>
      </c>
      <c r="L90" s="165">
        <f t="shared" si="15"/>
        <v>0</v>
      </c>
    </row>
  </sheetData>
  <mergeCells count="12">
    <mergeCell ref="C4:C5"/>
    <mergeCell ref="A2:K2"/>
    <mergeCell ref="A3:K3"/>
    <mergeCell ref="B4:B5"/>
    <mergeCell ref="A4:A5"/>
    <mergeCell ref="D4:F4"/>
    <mergeCell ref="G4:L4"/>
    <mergeCell ref="G57:L57"/>
    <mergeCell ref="A57:A58"/>
    <mergeCell ref="B57:B58"/>
    <mergeCell ref="C57:C58"/>
    <mergeCell ref="D57:F57"/>
  </mergeCells>
  <printOptions/>
  <pageMargins left="0.3937007874015748" right="0.3937007874015748" top="0" bottom="0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C16" sqref="C16"/>
    </sheetView>
  </sheetViews>
  <sheetFormatPr defaultColWidth="9.00390625" defaultRowHeight="12.75"/>
  <cols>
    <col min="1" max="1" width="41.00390625" style="0" customWidth="1"/>
    <col min="2" max="2" width="6.00390625" style="0" customWidth="1"/>
    <col min="3" max="3" width="16.625" style="0" bestFit="1" customWidth="1"/>
    <col min="4" max="4" width="16.625" style="0" customWidth="1"/>
    <col min="5" max="5" width="16.375" style="0" customWidth="1"/>
    <col min="6" max="6" width="17.875" style="0" customWidth="1"/>
  </cols>
  <sheetData>
    <row r="1" ht="12.75">
      <c r="F1" t="s">
        <v>57</v>
      </c>
    </row>
    <row r="2" spans="1:5" ht="12.75">
      <c r="A2" s="537" t="s">
        <v>652</v>
      </c>
      <c r="B2" s="537"/>
      <c r="C2" s="537"/>
      <c r="D2" s="537"/>
      <c r="E2" s="537"/>
    </row>
    <row r="3" ht="12.75">
      <c r="C3" t="s">
        <v>146</v>
      </c>
    </row>
    <row r="4" ht="13.5" thickBot="1">
      <c r="F4" t="s">
        <v>22</v>
      </c>
    </row>
    <row r="5" spans="1:6" ht="12.75">
      <c r="A5" s="533" t="s">
        <v>25</v>
      </c>
      <c r="B5" s="534"/>
      <c r="C5" s="531" t="s">
        <v>26</v>
      </c>
      <c r="D5" s="31" t="s">
        <v>55</v>
      </c>
      <c r="E5" s="31"/>
      <c r="F5" s="32"/>
    </row>
    <row r="6" spans="1:6" ht="13.5" thickBot="1">
      <c r="A6" s="535"/>
      <c r="B6" s="536"/>
      <c r="C6" s="532"/>
      <c r="D6" s="33" t="s">
        <v>27</v>
      </c>
      <c r="E6" s="33" t="s">
        <v>28</v>
      </c>
      <c r="F6" s="34" t="s">
        <v>29</v>
      </c>
    </row>
    <row r="7" spans="1:6" ht="12.75">
      <c r="A7" s="7" t="s">
        <v>345</v>
      </c>
      <c r="B7" s="39"/>
      <c r="C7" s="8">
        <f>SUM(D7:F7)</f>
        <v>206926</v>
      </c>
      <c r="D7" s="8">
        <v>108060</v>
      </c>
      <c r="E7" s="8">
        <v>33291</v>
      </c>
      <c r="F7" s="9">
        <v>65575</v>
      </c>
    </row>
    <row r="8" spans="1:6" ht="12.75">
      <c r="A8" s="248" t="s">
        <v>347</v>
      </c>
      <c r="B8" s="335"/>
      <c r="C8" s="18">
        <v>3500</v>
      </c>
      <c r="D8" s="18"/>
      <c r="E8" s="18"/>
      <c r="F8" s="249"/>
    </row>
    <row r="9" spans="1:6" ht="12.75">
      <c r="A9" s="248" t="s">
        <v>133</v>
      </c>
      <c r="B9" s="335"/>
      <c r="C9" s="18"/>
      <c r="D9" s="18"/>
      <c r="E9" s="18"/>
      <c r="F9" s="249"/>
    </row>
    <row r="10" spans="1:6" ht="12.75">
      <c r="A10" s="10" t="s">
        <v>340</v>
      </c>
      <c r="B10" s="40"/>
      <c r="C10" s="11">
        <v>17400</v>
      </c>
      <c r="D10" s="11"/>
      <c r="E10" s="11"/>
      <c r="F10" s="12"/>
    </row>
    <row r="11" spans="1:6" ht="12.75">
      <c r="A11" s="10" t="s">
        <v>94</v>
      </c>
      <c r="B11" s="40"/>
      <c r="C11" s="11">
        <v>226096</v>
      </c>
      <c r="D11" s="11"/>
      <c r="E11" s="11"/>
      <c r="F11" s="12"/>
    </row>
    <row r="12" spans="1:6" ht="12.75">
      <c r="A12" s="20" t="s">
        <v>346</v>
      </c>
      <c r="B12" s="125"/>
      <c r="C12" s="21">
        <v>19500</v>
      </c>
      <c r="D12" s="21"/>
      <c r="E12" s="21"/>
      <c r="F12" s="22"/>
    </row>
    <row r="13" spans="1:6" ht="12.75">
      <c r="A13" s="20" t="s">
        <v>19</v>
      </c>
      <c r="B13" s="125"/>
      <c r="C13" s="21">
        <v>6085</v>
      </c>
      <c r="D13" s="21"/>
      <c r="E13" s="21"/>
      <c r="F13" s="22"/>
    </row>
    <row r="14" spans="1:6" ht="13.5" thickBot="1">
      <c r="A14" s="35" t="s">
        <v>18</v>
      </c>
      <c r="B14" s="36"/>
      <c r="C14" s="37">
        <f>SUM(C7:C13)</f>
        <v>479507</v>
      </c>
      <c r="D14" s="37">
        <f>SUM(D7:D13)</f>
        <v>108060</v>
      </c>
      <c r="E14" s="37">
        <f>SUM(E7:E13)</f>
        <v>33291</v>
      </c>
      <c r="F14" s="38">
        <f>SUM(F7:F13)</f>
        <v>65575</v>
      </c>
    </row>
    <row r="15" spans="1:6" ht="12.75">
      <c r="A15" s="338" t="s">
        <v>341</v>
      </c>
      <c r="B15" s="339"/>
      <c r="C15" s="342">
        <v>98349</v>
      </c>
      <c r="D15" s="340"/>
      <c r="E15" s="341"/>
      <c r="F15" s="341"/>
    </row>
    <row r="16" spans="1:6" ht="12.75">
      <c r="A16" s="336" t="s">
        <v>342</v>
      </c>
      <c r="B16" s="337"/>
      <c r="C16" s="249">
        <v>11666</v>
      </c>
      <c r="D16" s="17"/>
      <c r="E16" s="2"/>
      <c r="F16" s="2"/>
    </row>
    <row r="17" spans="1:6" ht="12.75">
      <c r="A17" s="336" t="s">
        <v>344</v>
      </c>
      <c r="B17" s="337"/>
      <c r="C17" s="249">
        <v>6500</v>
      </c>
      <c r="D17" s="17"/>
      <c r="E17" s="2"/>
      <c r="F17" s="2"/>
    </row>
    <row r="18" spans="1:6" ht="12.75">
      <c r="A18" s="24" t="s">
        <v>343</v>
      </c>
      <c r="B18" s="43"/>
      <c r="C18" s="12">
        <v>11700</v>
      </c>
      <c r="D18" s="17"/>
      <c r="E18" s="2"/>
      <c r="F18" s="2"/>
    </row>
    <row r="19" spans="1:6" ht="12.75">
      <c r="A19" s="24" t="s">
        <v>36</v>
      </c>
      <c r="B19" s="43"/>
      <c r="C19" s="12">
        <v>56453</v>
      </c>
      <c r="D19" s="17"/>
      <c r="E19" s="2"/>
      <c r="F19" s="2"/>
    </row>
    <row r="20" spans="1:6" ht="12.75">
      <c r="A20" s="24" t="s">
        <v>37</v>
      </c>
      <c r="B20" s="43"/>
      <c r="C20" s="12">
        <v>16718</v>
      </c>
      <c r="D20" s="17"/>
      <c r="E20" s="2"/>
      <c r="F20" s="2"/>
    </row>
    <row r="21" spans="1:6" ht="13.5" thickBot="1">
      <c r="A21" s="44" t="s">
        <v>38</v>
      </c>
      <c r="B21" s="45"/>
      <c r="C21" s="25">
        <f>SUM(C14:C20)</f>
        <v>680893</v>
      </c>
      <c r="D21" s="17"/>
      <c r="E21" s="2"/>
      <c r="F21" s="2"/>
    </row>
    <row r="24" spans="1:6" ht="12.75">
      <c r="A24" s="10" t="s">
        <v>30</v>
      </c>
      <c r="B24" s="40"/>
      <c r="C24" s="11">
        <f>SUM(B25:B36)</f>
        <v>23225</v>
      </c>
      <c r="D24" s="11"/>
      <c r="E24" s="11"/>
      <c r="F24" s="12"/>
    </row>
    <row r="25" spans="1:6" ht="12.75">
      <c r="A25" s="41" t="s">
        <v>106</v>
      </c>
      <c r="B25" s="42"/>
      <c r="C25" s="11"/>
      <c r="D25" s="11"/>
      <c r="E25" s="11"/>
      <c r="F25" s="12"/>
    </row>
    <row r="26" spans="1:6" ht="12.75">
      <c r="A26" s="41" t="s">
        <v>107</v>
      </c>
      <c r="B26" s="42">
        <v>10467</v>
      </c>
      <c r="C26" s="11"/>
      <c r="D26" s="11"/>
      <c r="E26" s="11"/>
      <c r="F26" s="12"/>
    </row>
    <row r="27" spans="1:6" ht="12.75">
      <c r="A27" s="41" t="s">
        <v>108</v>
      </c>
      <c r="B27" s="42">
        <v>5948</v>
      </c>
      <c r="C27" s="11"/>
      <c r="D27" s="11"/>
      <c r="E27" s="11">
        <v>1249</v>
      </c>
      <c r="F27" s="12"/>
    </row>
    <row r="28" spans="1:6" ht="12.75">
      <c r="A28" s="41" t="s">
        <v>127</v>
      </c>
      <c r="B28" s="42"/>
      <c r="C28" s="11"/>
      <c r="D28" s="11"/>
      <c r="E28" s="11"/>
      <c r="F28" s="12"/>
    </row>
    <row r="29" spans="1:6" ht="12.75">
      <c r="A29" s="41" t="s">
        <v>109</v>
      </c>
      <c r="B29" s="42">
        <v>1878</v>
      </c>
      <c r="C29" s="11"/>
      <c r="D29" s="11"/>
      <c r="E29" s="11"/>
      <c r="F29" s="12"/>
    </row>
    <row r="30" spans="1:6" ht="12.75">
      <c r="A30" s="41" t="s">
        <v>31</v>
      </c>
      <c r="B30" s="42">
        <v>500</v>
      </c>
      <c r="C30" s="11"/>
      <c r="D30" s="11"/>
      <c r="E30" s="11"/>
      <c r="F30" s="12"/>
    </row>
    <row r="31" spans="1:6" ht="12.75">
      <c r="A31" s="41" t="s">
        <v>32</v>
      </c>
      <c r="B31" s="42">
        <v>500</v>
      </c>
      <c r="C31" s="11"/>
      <c r="D31" s="11"/>
      <c r="E31" s="11"/>
      <c r="F31" s="12"/>
    </row>
    <row r="32" spans="1:6" ht="12.75">
      <c r="A32" s="41" t="s">
        <v>33</v>
      </c>
      <c r="B32" s="42">
        <v>1425</v>
      </c>
      <c r="C32" s="11"/>
      <c r="D32" s="11"/>
      <c r="E32" s="11"/>
      <c r="F32" s="12"/>
    </row>
    <row r="33" spans="1:6" ht="12.75">
      <c r="A33" s="41" t="s">
        <v>34</v>
      </c>
      <c r="B33" s="42">
        <v>1261</v>
      </c>
      <c r="C33" s="11"/>
      <c r="D33" s="11"/>
      <c r="E33" s="11"/>
      <c r="F33" s="12"/>
    </row>
    <row r="34" spans="1:6" ht="12.75">
      <c r="A34" s="41" t="s">
        <v>35</v>
      </c>
      <c r="B34" s="42">
        <v>446</v>
      </c>
      <c r="C34" s="11"/>
      <c r="D34" s="11"/>
      <c r="E34" s="11"/>
      <c r="F34" s="12"/>
    </row>
    <row r="35" spans="1:6" ht="12.75">
      <c r="A35" s="41" t="s">
        <v>93</v>
      </c>
      <c r="B35" s="42">
        <v>500</v>
      </c>
      <c r="C35" s="11"/>
      <c r="D35" s="11"/>
      <c r="E35" s="11"/>
      <c r="F35" s="12"/>
    </row>
    <row r="36" spans="1:6" ht="12.75">
      <c r="A36" s="41" t="s">
        <v>126</v>
      </c>
      <c r="B36" s="42">
        <v>300</v>
      </c>
      <c r="C36" s="11"/>
      <c r="D36" s="11"/>
      <c r="E36" s="11"/>
      <c r="F36" s="12"/>
    </row>
  </sheetData>
  <mergeCells count="3">
    <mergeCell ref="C5:C6"/>
    <mergeCell ref="A5:B6"/>
    <mergeCell ref="A2:E2"/>
  </mergeCells>
  <printOptions/>
  <pageMargins left="0.75" right="0.75" top="1" bottom="1" header="0.5" footer="0.5"/>
  <pageSetup horizontalDpi="120" verticalDpi="12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magán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Baloghné Zsida brigitta</dc:creator>
  <cp:keywords/>
  <dc:description/>
  <cp:lastModifiedBy>zs.brigitta</cp:lastModifiedBy>
  <cp:lastPrinted>2010-05-10T07:20:21Z</cp:lastPrinted>
  <dcterms:created xsi:type="dcterms:W3CDTF">2002-02-04T19:47:41Z</dcterms:created>
  <dcterms:modified xsi:type="dcterms:W3CDTF">2010-05-10T07:21:32Z</dcterms:modified>
  <cp:category/>
  <cp:version/>
  <cp:contentType/>
  <cp:contentStatus/>
</cp:coreProperties>
</file>